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tabRatio="681" activeTab="1"/>
  </bookViews>
  <sheets>
    <sheet name="1" sheetId="1" r:id="rId1"/>
    <sheet name="2" sheetId="10" r:id="rId2"/>
    <sheet name="6" sheetId="8" r:id="rId3"/>
    <sheet name="3" sheetId="11" state="hidden" r:id="rId4"/>
    <sheet name="Лист1" sheetId="12" r:id="rId5"/>
  </sheets>
  <calcPr calcId="124519"/>
</workbook>
</file>

<file path=xl/calcChain.xml><?xml version="1.0" encoding="utf-8"?>
<calcChain xmlns="http://schemas.openxmlformats.org/spreadsheetml/2006/main">
  <c r="I82" i="8"/>
  <c r="H81"/>
  <c r="I81" s="1"/>
  <c r="G81"/>
  <c r="G80"/>
  <c r="I79"/>
  <c r="H78"/>
  <c r="G78"/>
  <c r="I78" s="1"/>
  <c r="I77"/>
  <c r="H76"/>
  <c r="G76"/>
  <c r="I76" s="1"/>
  <c r="I75"/>
  <c r="H74"/>
  <c r="G74"/>
  <c r="I74" s="1"/>
  <c r="I73"/>
  <c r="H72"/>
  <c r="G72"/>
  <c r="I72" s="1"/>
  <c r="I71"/>
  <c r="H70"/>
  <c r="G70"/>
  <c r="I70" s="1"/>
  <c r="I69"/>
  <c r="H68"/>
  <c r="G68"/>
  <c r="I68" s="1"/>
  <c r="H67"/>
  <c r="I61"/>
  <c r="H60"/>
  <c r="G60"/>
  <c r="I60" s="1"/>
  <c r="H59"/>
  <c r="I58"/>
  <c r="I57"/>
  <c r="H56"/>
  <c r="G56"/>
  <c r="H55"/>
  <c r="H53"/>
  <c r="I53" s="1"/>
  <c r="G53"/>
  <c r="G52"/>
  <c r="G51" s="1"/>
  <c r="G50" s="1"/>
  <c r="G49" s="1"/>
  <c r="G48" s="1"/>
  <c r="G47" s="1"/>
  <c r="I46"/>
  <c r="H45"/>
  <c r="I45" s="1"/>
  <c r="G45"/>
  <c r="G44"/>
  <c r="I43"/>
  <c r="H42"/>
  <c r="G42"/>
  <c r="I42" s="1"/>
  <c r="I41"/>
  <c r="H40"/>
  <c r="G40"/>
  <c r="I40" s="1"/>
  <c r="H39"/>
  <c r="I34"/>
  <c r="H33"/>
  <c r="I33" s="1"/>
  <c r="G33"/>
  <c r="G32"/>
  <c r="G31" s="1"/>
  <c r="G30" s="1"/>
  <c r="G29" s="1"/>
  <c r="G28" s="1"/>
  <c r="I27"/>
  <c r="H26"/>
  <c r="G26"/>
  <c r="I25"/>
  <c r="H24"/>
  <c r="G24"/>
  <c r="I24" s="1"/>
  <c r="I23"/>
  <c r="H22"/>
  <c r="G22"/>
  <c r="G21" s="1"/>
  <c r="G20" s="1"/>
  <c r="G19" s="1"/>
  <c r="G18" s="1"/>
  <c r="G17" s="1"/>
  <c r="H21"/>
  <c r="I21" s="1"/>
  <c r="I16"/>
  <c r="H15"/>
  <c r="I15" s="1"/>
  <c r="G15"/>
  <c r="G14"/>
  <c r="G13" s="1"/>
  <c r="G12" s="1"/>
  <c r="G11" s="1"/>
  <c r="G10" s="1"/>
  <c r="G9" s="1"/>
  <c r="I81" i="10"/>
  <c r="H80"/>
  <c r="H79" s="1"/>
  <c r="G80"/>
  <c r="G79" s="1"/>
  <c r="I78"/>
  <c r="H77"/>
  <c r="I77" s="1"/>
  <c r="G77"/>
  <c r="I60"/>
  <c r="H59"/>
  <c r="H58" s="1"/>
  <c r="G59"/>
  <c r="G58" s="1"/>
  <c r="H52"/>
  <c r="G52"/>
  <c r="H45"/>
  <c r="H44" s="1"/>
  <c r="G45"/>
  <c r="G44" s="1"/>
  <c r="I43"/>
  <c r="I45"/>
  <c r="I46"/>
  <c r="E16" i="1"/>
  <c r="E17"/>
  <c r="D16"/>
  <c r="C16"/>
  <c r="C43"/>
  <c r="D43"/>
  <c r="H71" i="10"/>
  <c r="G71"/>
  <c r="I58" l="1"/>
  <c r="I79"/>
  <c r="I59"/>
  <c r="I80"/>
  <c r="I26" i="8"/>
  <c r="I56"/>
  <c r="I39"/>
  <c r="I22"/>
  <c r="H14"/>
  <c r="H20"/>
  <c r="H32"/>
  <c r="H38"/>
  <c r="G39"/>
  <c r="G38" s="1"/>
  <c r="G37" s="1"/>
  <c r="G36" s="1"/>
  <c r="G35" s="1"/>
  <c r="H44"/>
  <c r="I44" s="1"/>
  <c r="H52"/>
  <c r="H54"/>
  <c r="G55"/>
  <c r="G54" s="1"/>
  <c r="G59"/>
  <c r="I59" s="1"/>
  <c r="H66"/>
  <c r="G67"/>
  <c r="G66" s="1"/>
  <c r="G65" s="1"/>
  <c r="G64" s="1"/>
  <c r="G63" s="1"/>
  <c r="G62" s="1"/>
  <c r="H80"/>
  <c r="I80" s="1"/>
  <c r="I44" i="10"/>
  <c r="D47" i="1"/>
  <c r="D46" s="1"/>
  <c r="C47"/>
  <c r="E49"/>
  <c r="E48"/>
  <c r="G8" i="8" l="1"/>
  <c r="G83" s="1"/>
  <c r="I54"/>
  <c r="I38"/>
  <c r="H37"/>
  <c r="I20"/>
  <c r="H19"/>
  <c r="I66"/>
  <c r="H65"/>
  <c r="I52"/>
  <c r="H51"/>
  <c r="I32"/>
  <c r="H31"/>
  <c r="I14"/>
  <c r="H13"/>
  <c r="I67"/>
  <c r="I55"/>
  <c r="E47" i="1"/>
  <c r="C46"/>
  <c r="I13" i="8" l="1"/>
  <c r="H12"/>
  <c r="I31"/>
  <c r="H30"/>
  <c r="I51"/>
  <c r="H50"/>
  <c r="I65"/>
  <c r="H64"/>
  <c r="I19"/>
  <c r="H18"/>
  <c r="I37"/>
  <c r="H36"/>
  <c r="E50" i="1"/>
  <c r="C45"/>
  <c r="E44"/>
  <c r="E43"/>
  <c r="D42"/>
  <c r="C42"/>
  <c r="E41"/>
  <c r="D40"/>
  <c r="C40"/>
  <c r="E39"/>
  <c r="D38"/>
  <c r="C38"/>
  <c r="C37" s="1"/>
  <c r="D37"/>
  <c r="E34"/>
  <c r="D33"/>
  <c r="C33"/>
  <c r="E32"/>
  <c r="E31"/>
  <c r="D30"/>
  <c r="C30"/>
  <c r="E29"/>
  <c r="D28"/>
  <c r="E28" s="1"/>
  <c r="C28"/>
  <c r="E22"/>
  <c r="E21"/>
  <c r="D20"/>
  <c r="C20"/>
  <c r="E19"/>
  <c r="D18"/>
  <c r="C18"/>
  <c r="E15"/>
  <c r="D14"/>
  <c r="C14"/>
  <c r="E13"/>
  <c r="E12"/>
  <c r="D11"/>
  <c r="C11"/>
  <c r="C10" s="1"/>
  <c r="I36" i="8" l="1"/>
  <c r="H35"/>
  <c r="I35" s="1"/>
  <c r="I18"/>
  <c r="H17"/>
  <c r="I17" s="1"/>
  <c r="I64"/>
  <c r="H63"/>
  <c r="I50"/>
  <c r="H49"/>
  <c r="I30"/>
  <c r="H29"/>
  <c r="I12"/>
  <c r="H11"/>
  <c r="D10" i="1"/>
  <c r="E14"/>
  <c r="E37"/>
  <c r="E40"/>
  <c r="E11"/>
  <c r="E42"/>
  <c r="E38"/>
  <c r="E46"/>
  <c r="C36"/>
  <c r="C35" s="1"/>
  <c r="E33"/>
  <c r="E30"/>
  <c r="E20"/>
  <c r="E18"/>
  <c r="D45"/>
  <c r="E45" s="1"/>
  <c r="I11" i="8" l="1"/>
  <c r="H10"/>
  <c r="I29"/>
  <c r="H28"/>
  <c r="I28" s="1"/>
  <c r="I49"/>
  <c r="H48"/>
  <c r="I63"/>
  <c r="H62"/>
  <c r="I62" s="1"/>
  <c r="E10" i="1"/>
  <c r="C51"/>
  <c r="D36"/>
  <c r="I48" i="8" l="1"/>
  <c r="H47"/>
  <c r="I47" s="1"/>
  <c r="I10"/>
  <c r="H9"/>
  <c r="E36" i="1"/>
  <c r="D35"/>
  <c r="I9" i="8" l="1"/>
  <c r="H8"/>
  <c r="E35" i="1"/>
  <c r="D51"/>
  <c r="E51" s="1"/>
  <c r="H83" i="8" l="1"/>
  <c r="I83" s="1"/>
  <c r="I8"/>
  <c r="I76" i="10"/>
  <c r="H75"/>
  <c r="G75"/>
  <c r="I74"/>
  <c r="H73"/>
  <c r="G73"/>
  <c r="I70"/>
  <c r="H69"/>
  <c r="H66" s="1"/>
  <c r="G69"/>
  <c r="G66" s="1"/>
  <c r="I68"/>
  <c r="H67"/>
  <c r="G67"/>
  <c r="H51"/>
  <c r="G55"/>
  <c r="G54" s="1"/>
  <c r="G53" s="1"/>
  <c r="G51"/>
  <c r="G50" s="1"/>
  <c r="G49" s="1"/>
  <c r="H42"/>
  <c r="G42"/>
  <c r="I41"/>
  <c r="H40"/>
  <c r="G40"/>
  <c r="I34"/>
  <c r="H33"/>
  <c r="G33"/>
  <c r="G32" s="1"/>
  <c r="G31" s="1"/>
  <c r="G30" s="1"/>
  <c r="G29" s="1"/>
  <c r="G28" s="1"/>
  <c r="I27"/>
  <c r="H26"/>
  <c r="G26"/>
  <c r="I25"/>
  <c r="H24"/>
  <c r="G24"/>
  <c r="I23"/>
  <c r="H22"/>
  <c r="G22"/>
  <c r="I16"/>
  <c r="H15"/>
  <c r="G15"/>
  <c r="G14" s="1"/>
  <c r="G13" s="1"/>
  <c r="G12" s="1"/>
  <c r="G11" s="1"/>
  <c r="G10" s="1"/>
  <c r="G48" l="1"/>
  <c r="G47" s="1"/>
  <c r="H21"/>
  <c r="I42"/>
  <c r="I73"/>
  <c r="H39"/>
  <c r="H38" s="1"/>
  <c r="I26"/>
  <c r="I52"/>
  <c r="I57"/>
  <c r="G65"/>
  <c r="G64" s="1"/>
  <c r="G63" s="1"/>
  <c r="G62" s="1"/>
  <c r="G61" s="1"/>
  <c r="I69"/>
  <c r="H20"/>
  <c r="I75"/>
  <c r="I67"/>
  <c r="I51"/>
  <c r="G39"/>
  <c r="G38" s="1"/>
  <c r="G37" s="1"/>
  <c r="G36" s="1"/>
  <c r="G35" s="1"/>
  <c r="I33"/>
  <c r="I24"/>
  <c r="G21"/>
  <c r="G20" s="1"/>
  <c r="G19" s="1"/>
  <c r="G18" s="1"/>
  <c r="G17" s="1"/>
  <c r="G9" s="1"/>
  <c r="I22"/>
  <c r="I15"/>
  <c r="H14"/>
  <c r="I40"/>
  <c r="H32"/>
  <c r="H50"/>
  <c r="G8" l="1"/>
  <c r="G82" s="1"/>
  <c r="I39"/>
  <c r="I21"/>
  <c r="I72"/>
  <c r="I56"/>
  <c r="H55"/>
  <c r="I38"/>
  <c r="H37"/>
  <c r="I50"/>
  <c r="H49"/>
  <c r="H48" s="1"/>
  <c r="H31"/>
  <c r="I32"/>
  <c r="I20"/>
  <c r="H19"/>
  <c r="I14"/>
  <c r="H13"/>
  <c r="I71" l="1"/>
  <c r="I31"/>
  <c r="H30"/>
  <c r="I13"/>
  <c r="H12"/>
  <c r="I19"/>
  <c r="H18"/>
  <c r="I49"/>
  <c r="I37"/>
  <c r="H36"/>
  <c r="I55"/>
  <c r="H54"/>
  <c r="H65" l="1"/>
  <c r="I66"/>
  <c r="I54"/>
  <c r="H53"/>
  <c r="I53" s="1"/>
  <c r="H35"/>
  <c r="I35" s="1"/>
  <c r="I36"/>
  <c r="I18"/>
  <c r="H17"/>
  <c r="I17" s="1"/>
  <c r="I12"/>
  <c r="H11"/>
  <c r="I30"/>
  <c r="H29"/>
  <c r="I65" l="1"/>
  <c r="H64"/>
  <c r="I29"/>
  <c r="H28"/>
  <c r="I28" s="1"/>
  <c r="I11"/>
  <c r="H10"/>
  <c r="I48"/>
  <c r="H47"/>
  <c r="I47" l="1"/>
  <c r="I64"/>
  <c r="H63"/>
  <c r="I10"/>
  <c r="H9"/>
  <c r="H62" l="1"/>
  <c r="I63"/>
  <c r="I9"/>
  <c r="I62" l="1"/>
  <c r="H61"/>
  <c r="H8" l="1"/>
  <c r="H82" s="1"/>
  <c r="I61"/>
  <c r="I8" l="1"/>
  <c r="I82"/>
</calcChain>
</file>

<file path=xl/sharedStrings.xml><?xml version="1.0" encoding="utf-8"?>
<sst xmlns="http://schemas.openxmlformats.org/spreadsheetml/2006/main" count="884" uniqueCount="193">
  <si>
    <t>Код бюджетной классификации Российской Федерации</t>
  </si>
  <si>
    <t>Наименование дохода</t>
  </si>
  <si>
    <t>1 00 00000 00 0000 000</t>
  </si>
  <si>
    <t>Налоговые и неналоговые доходы</t>
  </si>
  <si>
    <t>1 01 00000 00 0000 000</t>
  </si>
  <si>
    <t>Налоги на прибыль, доходы:</t>
  </si>
  <si>
    <t>1 01 02000 01 0000 110</t>
  </si>
  <si>
    <t>Налог на доходы физических лиц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 1 и 228 Налогового кодекса Российской Федерации</t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</si>
  <si>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</si>
  <si>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</si>
  <si>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1 06 00000 00 0000 000</t>
  </si>
  <si>
    <t>Налоги на имущество:</t>
  </si>
  <si>
    <t>1 06 01030 10 0000 110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</si>
  <si>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</si>
  <si>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1 06 06000 00 0000 110</t>
  </si>
  <si>
    <t>Земельный налог</t>
  </si>
  <si>
    <t>1 08 00000 00 0000 000</t>
  </si>
  <si>
    <t xml:space="preserve">Государственная пошлина </t>
  </si>
  <si>
    <t>1 08 04020 01 1000 110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</si>
  <si>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 с законодательными актами Российской Федерации на совершение нотариальных действий.</t>
  </si>
  <si>
    <t>1 11 00000 00 0000 000</t>
  </si>
  <si>
    <t>Доходы от использования имущества находящегося в государственной и муниципальной собственности</t>
  </si>
  <si>
    <t>1 11 05013 10 0000 120</t>
  </si>
  <si>
    <t>Доходы,  получаемые  в  виде  арендной платы за земельные участки, государственная  собственность на которые не разграничена и которые  расположены в границах поселений, а также средства от продажи права на заключение  договоров  аренды  указанных  земельных участков</t>
  </si>
  <si>
    <t>2 00 00000 00 0000 000</t>
  </si>
  <si>
    <t>Безвозмездные перечисления</t>
  </si>
  <si>
    <t>2 02 00000 00 0000 000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</si>
  <si>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</si>
  <si>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</si>
  <si>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</si>
  <si>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2 02 02000 00 0000 151</t>
  </si>
  <si>
    <t>Субсидии местным бюджетам бюджетной системы Российской Федерации (межбюджетные субсидии)</t>
  </si>
  <si>
    <t>2 02 02999 10 0000 151</t>
  </si>
  <si>
    <t>Прочие  субсидии бюджетам поселений</t>
  </si>
  <si>
    <t>Субвенции бюджетам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</si>
  <si>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</si>
  <si>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</si>
  <si>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Прочие межбюджетные трансферты, передаваемые бюджета</t>
  </si>
  <si>
    <t>ВСЕГО ДОХОДОВ</t>
  </si>
  <si>
    <t>1 03 00000 00 0000 000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</si>
  <si>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</si>
  <si>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</si>
  <si>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1 03 02000 01 0000 110</t>
  </si>
  <si>
    <t>Наименование</t>
  </si>
  <si>
    <t>Целевая статья</t>
  </si>
  <si>
    <t>01</t>
  </si>
  <si>
    <t>00</t>
  </si>
  <si>
    <t>000</t>
  </si>
  <si>
    <t>Функционирование высшего должностного лица субъекта Российской Федерации и муниципального образования</t>
  </si>
  <si>
    <t>02</t>
  </si>
  <si>
    <t>Глава муниципального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</si>
  <si>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</si>
  <si>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</si>
  <si>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</si>
  <si>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</si>
  <si>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03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</si>
  <si>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</si>
  <si>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</si>
  <si>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</si>
  <si>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</si>
  <si>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04</t>
  </si>
  <si>
    <t>Иные бюджетные ассигнования</t>
  </si>
  <si>
    <t>800</t>
  </si>
  <si>
    <t>Уплата налогов, сборов и иных платежей</t>
  </si>
  <si>
    <t>850</t>
  </si>
  <si>
    <t>Мобилизационная и вневойсковая подготовка</t>
  </si>
  <si>
    <t>Субвенции на осуществление первичного воинского учета на территориях, где отсутствуют военные комиссариаты</t>
  </si>
  <si>
    <t>09</t>
  </si>
  <si>
    <t>08</t>
  </si>
  <si>
    <t>Дорожное хозяйство (дорожные фонды)</t>
  </si>
  <si>
    <t>05</t>
  </si>
  <si>
    <t>07</t>
  </si>
  <si>
    <t>Культура</t>
  </si>
  <si>
    <t>Ведомство</t>
  </si>
  <si>
    <t>Вид расх</t>
  </si>
  <si>
    <t>Общегосударственные вопросы</t>
  </si>
  <si>
    <t>Итого</t>
  </si>
  <si>
    <t>Руководство и управление в сфе-ре установленных функций орга-нов государственной власти субъектов Российской Федерации и органов местного самоуправления</t>
  </si>
  <si>
    <t>Центральный аппарат</t>
  </si>
  <si>
    <t>Обеспечение проведения выборов и референдумов</t>
  </si>
  <si>
    <t>Проведение выборов и референдумов</t>
  </si>
  <si>
    <t>Выборы главы муниципального образования</t>
  </si>
  <si>
    <t>Непрограммные направления деятельности органов государственной власти</t>
  </si>
  <si>
    <t>Мероприятия непрограммных направлений деятельности органов государственной власти</t>
  </si>
  <si>
    <t>Благоустройство</t>
  </si>
  <si>
    <t>Организация и содержание мест захоронения</t>
  </si>
  <si>
    <t>Учреждения культуры и мероприятия в сфере культуры и кинематографии</t>
  </si>
  <si>
    <t>Обеспечение деятельности подведомственных учреждений</t>
  </si>
  <si>
    <t>Раздел</t>
  </si>
  <si>
    <t>Подраз-дел</t>
  </si>
  <si>
    <t>Национальная оборона</t>
  </si>
  <si>
    <t>Национальная экономика</t>
  </si>
  <si>
    <t>Жилищно - коммунальное хозяйство</t>
  </si>
  <si>
    <t>Культура, кинематография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</si>
  <si>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</si>
  <si>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и органов местного самоуправления</t>
  </si>
  <si>
    <t>Государственная программа "Развитие транспортного комплекса Приморского края" на 2013-2017 годы</t>
  </si>
  <si>
    <t>1200000</t>
  </si>
  <si>
    <t>1 11 050350 10 0000 120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</si>
  <si>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</si>
  <si>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9990251180</t>
  </si>
  <si>
    <t>0000000000</t>
  </si>
  <si>
    <t>9900000000</t>
  </si>
  <si>
    <t>9990000000</t>
  </si>
  <si>
    <t>9990020400</t>
  </si>
  <si>
    <t>Прочие     межбюджетные      трансферты,                             передаваемые бюджетам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</si>
  <si>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</si>
  <si>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Дотации бюджетам сельских поселений на выравнивание уровня бюджетной обеспеченности</t>
  </si>
  <si>
    <t>1 06 06043 10 0000 110</t>
  </si>
  <si>
    <t>1 06 06033 10 0000 110</t>
  </si>
  <si>
    <t>Перечень и коды главных администраторов  доходов местного бюджета  – органов государственной власти Российской Федерации и закрепляемые за ними виды (подвиды) доходов местного бюджета</t>
  </si>
  <si>
    <t>Код главного администратора</t>
  </si>
  <si>
    <t>Код доходов</t>
  </si>
  <si>
    <t>Главные администраторы</t>
  </si>
  <si>
    <t>Управление Федерального казначейства по Приморскому краю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</si>
  <si>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</si>
  <si>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</si>
  <si>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</si>
  <si>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</si>
  <si>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</si>
  <si>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</si>
  <si>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</si>
  <si>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</si>
  <si>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Управление ФНС России по Приморскому краю</t>
  </si>
  <si>
    <t>1 01 02010 01 0000 110</t>
  </si>
  <si>
    <t>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</si>
  <si>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</si>
  <si>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</si>
  <si>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со статьей 227 1 Налогового кодекса Российской Федерации</t>
  </si>
  <si>
    <t>1 06 060613 10 0000 110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</si>
  <si>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</si>
  <si>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1 06 060623 10 0000 110</t>
  </si>
  <si>
    <t>Земельный налог, взимаемый по ставкам, установленным   в 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</si>
  <si>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Приложение 1 к 
решению муниципального комитета
Хвищанского  сельского  поселения
Кировского муниципального района
Приморского  края  от 14.04.2016 г. № 34</t>
  </si>
  <si>
    <t>Федеральная антимонопольная служба</t>
  </si>
  <si>
    <t>1 16 33050 10 6000 140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</si>
  <si>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</si>
  <si>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рубли</t>
  </si>
  <si>
    <t xml:space="preserve">Процент, исполнения,% </t>
  </si>
  <si>
    <t>2 02 10000 00 0000 151</t>
  </si>
  <si>
    <t>2 02 15001 00 0000 151</t>
  </si>
  <si>
    <t>2 02 15001 10 0000 151</t>
  </si>
  <si>
    <t>2 02 30000 00 0000 151</t>
  </si>
  <si>
    <t>2 02 35118 00 0000 151</t>
  </si>
  <si>
    <t>2 02 35118 10 0000 151</t>
  </si>
  <si>
    <t>2 02 40000 00 0000 151</t>
  </si>
  <si>
    <t>2 02 49999 00 0000 151</t>
  </si>
  <si>
    <t>2 02 49999 10 0000 151</t>
  </si>
  <si>
    <t>Межбюджетные трансферты</t>
  </si>
  <si>
    <t>500</t>
  </si>
  <si>
    <t>540</t>
  </si>
  <si>
    <t>Общий объем      на 2018 г.</t>
  </si>
  <si>
    <t>2018 год сумма</t>
  </si>
  <si>
    <t xml:space="preserve">Объемы поступлений доходов бюджета  поселения на 2018 год </t>
  </si>
  <si>
    <t>Содержание автомобильных дорог Хвищанского сельского поселения Кировского муниципального района</t>
  </si>
  <si>
    <t xml:space="preserve">Распределение бюджетных ассигнований на 2018 год в ведомственной структуре расходов бюджета поселения </t>
  </si>
  <si>
    <t>Прочие     межбюджетные      трансферты,   передаваемые бюджетам сельских поселений культура</t>
  </si>
  <si>
    <t>Прочие     межбюджетные      трансферты,    передаваемые бюджетам сельских поселений межселенная дорога с. Большие Ключи -с. Хвищанка</t>
  </si>
  <si>
    <t>Иные закупки товаров, работ и услуг для обеспечения государственных (муниципальных) нужд с. Хвищанка</t>
  </si>
  <si>
    <t>Иные межбюджетные трансферты софинансирование</t>
  </si>
  <si>
    <t>1 16 00000 00 0000 000</t>
  </si>
  <si>
    <t>Штрафы, санкции, возмещение ущерба</t>
  </si>
  <si>
    <t>1 16 33050 10 0000 140</t>
  </si>
  <si>
    <t xml:space="preserve">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</si>
  <si>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 xml:space="preserve">Приложение 1 к 
решению муниципального комитета
Руновского  сельского  поселения
Кировского муниципального района
Приморского  края  от ..2018 г. № </t>
  </si>
  <si>
    <t>1 05 00000 00 0000 000</t>
  </si>
  <si>
    <t>Налоги на совокупный доход</t>
  </si>
  <si>
    <t>1 05 03010 01 0000 110</t>
  </si>
  <si>
    <t>Единный сельскохозяйственный налог</t>
  </si>
  <si>
    <t>Земельный налог с оганизаций,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</si>
  <si>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</si>
  <si>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Прочие     межбюджетные      трансферты, передаваемые бюджетам сельских поселений доророжный фонд</t>
  </si>
  <si>
    <t xml:space="preserve">Распределение бюджетных ассигнований из бюджета поселения на 2018 год по разделам, подразделам, целевым статьям и видам расходов в соответствии с классификацией расходов бюджетови (муниципальным программам Руновского сельского поселения) группам (группам и подгруппам)  видов расходов   </t>
  </si>
  <si>
    <t xml:space="preserve">Приложение 2 к 
решению муниципального комитета
Руновского  сельского  поселения
Кировского муниципального района
Приморского  края  от __.__.2018 г. №____
</t>
  </si>
  <si>
    <t>9999000040</t>
  </si>
  <si>
    <t>9999951180</t>
  </si>
  <si>
    <t>Муниципальная целевая программа Руновского сельского посления "Противопожарная безопсность на 2018 год"</t>
  </si>
  <si>
    <t>10</t>
  </si>
  <si>
    <t>0300000600</t>
  </si>
  <si>
    <t>Проведение меорприятий для детей и молодежи</t>
  </si>
  <si>
    <t>9999001000</t>
  </si>
  <si>
    <t>9999099000</t>
  </si>
  <si>
    <t>Физкультурно - оздоровительная работа и спротивные мероприятия</t>
  </si>
  <si>
    <t>11</t>
  </si>
  <si>
    <t>9999097000</t>
  </si>
  <si>
    <t xml:space="preserve">Приложение 3 к 
решению муниципального комитета
Руновского  сельского  поселения
Кировского муниципального района
Приморского  края  от __.___.2018 г. № ___
</t>
  </si>
  <si>
    <t>Исполненно  2018 г.</t>
  </si>
  <si>
    <t>Исполненно 2018 г.</t>
  </si>
  <si>
    <t>9999000010</t>
  </si>
  <si>
    <t>Содержание дорог Кировского муниципального района в Руновском сельском поселении</t>
  </si>
  <si>
    <t>9999010090</t>
  </si>
  <si>
    <t xml:space="preserve">Иные закупки товаров, работ и услуг для обеспечения государственных (муниципальных) нужд </t>
  </si>
  <si>
    <t>Администрация сельского поселения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</si>
</sst>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3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3">
    <xf numFmtId="0" fontId="0" fillId="0" borderId="0" xfId="0"/>
    <xf numFmtId="0" fontId="3" fillId="0" borderId="5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2" fillId="0" borderId="1" xfId="0" applyFont="1" applyBorder="1"/>
    <xf numFmtId="0" fontId="1" fillId="0" borderId="3" xfId="0" applyFont="1" applyBorder="1"/>
    <xf numFmtId="0" fontId="1" fillId="0" borderId="5" xfId="0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0" fontId="2" fillId="0" borderId="3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6" fillId="0" borderId="0" xfId="0" applyFont="1"/>
    <xf numFmtId="0" fontId="6" fillId="0" borderId="0" xfId="0" applyFont="1" applyAlignment="1">
      <alignment wrapText="1"/>
    </xf>
    <xf numFmtId="0" fontId="2" fillId="0" borderId="11" xfId="0" applyFont="1" applyBorder="1" applyAlignment="1">
      <alignment wrapText="1"/>
    </xf>
    <xf numFmtId="0" fontId="5" fillId="0" borderId="12" xfId="0" applyFont="1" applyBorder="1" applyAlignment="1">
      <alignment wrapText="1"/>
    </xf>
    <xf numFmtId="0" fontId="4" fillId="2" borderId="7" xfId="0" applyFont="1" applyFill="1" applyBorder="1" applyAlignment="1">
      <alignment wrapText="1"/>
    </xf>
    <xf numFmtId="0" fontId="1" fillId="2" borderId="1" xfId="0" applyFont="1" applyFill="1" applyBorder="1" applyAlignment="1">
      <alignment wrapText="1"/>
    </xf>
    <xf numFmtId="0" fontId="4" fillId="2" borderId="4" xfId="0" applyFont="1" applyFill="1" applyBorder="1" applyAlignment="1">
      <alignment wrapText="1"/>
    </xf>
    <xf numFmtId="0" fontId="1" fillId="2" borderId="7" xfId="0" applyFont="1" applyFill="1" applyBorder="1" applyAlignment="1">
      <alignment wrapText="1"/>
    </xf>
    <xf numFmtId="0" fontId="1" fillId="2" borderId="5" xfId="0" applyFont="1" applyFill="1" applyBorder="1" applyAlignment="1">
      <alignment wrapText="1"/>
    </xf>
    <xf numFmtId="0" fontId="1" fillId="2" borderId="3" xfId="0" applyFont="1" applyFill="1" applyBorder="1"/>
    <xf numFmtId="0" fontId="1" fillId="2" borderId="3" xfId="0" applyFont="1" applyFill="1" applyBorder="1" applyAlignment="1">
      <alignment horizontal="left" vertical="top"/>
    </xf>
    <xf numFmtId="0" fontId="4" fillId="2" borderId="5" xfId="0" applyFont="1" applyFill="1" applyBorder="1" applyAlignment="1">
      <alignment wrapText="1"/>
    </xf>
    <xf numFmtId="0" fontId="1" fillId="2" borderId="5" xfId="0" applyFont="1" applyFill="1" applyBorder="1" applyAlignment="1">
      <alignment vertical="top" wrapText="1"/>
    </xf>
    <xf numFmtId="2" fontId="2" fillId="0" borderId="5" xfId="0" applyNumberFormat="1" applyFont="1" applyBorder="1" applyAlignment="1">
      <alignment horizontal="center" wrapText="1"/>
    </xf>
    <xf numFmtId="2" fontId="1" fillId="2" borderId="7" xfId="0" applyNumberFormat="1" applyFont="1" applyFill="1" applyBorder="1" applyAlignment="1">
      <alignment horizontal="center" wrapText="1"/>
    </xf>
    <xf numFmtId="2" fontId="1" fillId="2" borderId="4" xfId="0" applyNumberFormat="1" applyFont="1" applyFill="1" applyBorder="1" applyAlignment="1">
      <alignment horizontal="center" wrapText="1"/>
    </xf>
    <xf numFmtId="2" fontId="2" fillId="0" borderId="12" xfId="0" applyNumberFormat="1" applyFont="1" applyBorder="1" applyAlignment="1">
      <alignment horizontal="center" wrapText="1"/>
    </xf>
    <xf numFmtId="2" fontId="2" fillId="0" borderId="10" xfId="0" applyNumberFormat="1" applyFont="1" applyBorder="1" applyAlignment="1">
      <alignment horizontal="center" wrapText="1"/>
    </xf>
    <xf numFmtId="2" fontId="2" fillId="0" borderId="4" xfId="0" applyNumberFormat="1" applyFont="1" applyBorder="1" applyAlignment="1">
      <alignment horizontal="center" wrapText="1"/>
    </xf>
    <xf numFmtId="2" fontId="1" fillId="2" borderId="5" xfId="0" applyNumberFormat="1" applyFont="1" applyFill="1" applyBorder="1" applyAlignment="1">
      <alignment horizontal="center" wrapText="1"/>
    </xf>
    <xf numFmtId="2" fontId="2" fillId="0" borderId="4" xfId="0" applyNumberFormat="1" applyFont="1" applyBorder="1" applyAlignment="1">
      <alignment horizontal="center"/>
    </xf>
    <xf numFmtId="2" fontId="1" fillId="2" borderId="5" xfId="0" applyNumberFormat="1" applyFont="1" applyFill="1" applyBorder="1" applyAlignment="1">
      <alignment horizontal="center"/>
    </xf>
    <xf numFmtId="2" fontId="2" fillId="2" borderId="5" xfId="0" applyNumberFormat="1" applyFont="1" applyFill="1" applyBorder="1" applyAlignment="1">
      <alignment horizontal="center"/>
    </xf>
    <xf numFmtId="2" fontId="2" fillId="0" borderId="5" xfId="0" applyNumberFormat="1" applyFont="1" applyBorder="1" applyAlignment="1">
      <alignment horizontal="center"/>
    </xf>
    <xf numFmtId="2" fontId="1" fillId="0" borderId="5" xfId="0" applyNumberFormat="1" applyFont="1" applyBorder="1" applyAlignment="1">
      <alignment horizontal="center"/>
    </xf>
    <xf numFmtId="49" fontId="7" fillId="2" borderId="10" xfId="0" applyNumberFormat="1" applyFont="1" applyFill="1" applyBorder="1" applyAlignment="1">
      <alignment horizontal="center" vertical="center" wrapText="1" shrinkToFi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left" vertical="center" wrapText="1"/>
    </xf>
    <xf numFmtId="0" fontId="7" fillId="2" borderId="16" xfId="0" applyFont="1" applyFill="1" applyBorder="1" applyAlignment="1">
      <alignment vertical="center" wrapText="1"/>
    </xf>
    <xf numFmtId="0" fontId="7" fillId="2" borderId="16" xfId="0" applyFont="1" applyFill="1" applyBorder="1" applyAlignment="1">
      <alignment horizontal="left" vertical="top" wrapText="1"/>
    </xf>
    <xf numFmtId="0" fontId="1" fillId="0" borderId="16" xfId="0" applyFont="1" applyBorder="1" applyAlignment="1">
      <alignment wrapText="1"/>
    </xf>
    <xf numFmtId="0" fontId="7" fillId="2" borderId="16" xfId="0" applyFont="1" applyFill="1" applyBorder="1" applyAlignment="1">
      <alignment vertical="top" wrapText="1"/>
    </xf>
    <xf numFmtId="2" fontId="8" fillId="2" borderId="17" xfId="0" applyNumberFormat="1" applyFont="1" applyFill="1" applyBorder="1" applyAlignment="1">
      <alignment horizontal="center" vertical="center" wrapText="1"/>
    </xf>
    <xf numFmtId="0" fontId="6" fillId="0" borderId="19" xfId="0" applyFont="1" applyBorder="1"/>
    <xf numFmtId="49" fontId="7" fillId="2" borderId="10" xfId="0" applyNumberFormat="1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left"/>
    </xf>
    <xf numFmtId="49" fontId="7" fillId="2" borderId="19" xfId="0" applyNumberFormat="1" applyFont="1" applyFill="1" applyBorder="1"/>
    <xf numFmtId="2" fontId="8" fillId="2" borderId="20" xfId="0" applyNumberFormat="1" applyFont="1" applyFill="1" applyBorder="1" applyAlignment="1">
      <alignment horizontal="center" vertical="center" wrapText="1"/>
    </xf>
    <xf numFmtId="0" fontId="9" fillId="2" borderId="16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11" fillId="0" borderId="3" xfId="0" applyFont="1" applyBorder="1" applyAlignment="1">
      <alignment horizontal="center" vertical="top" wrapText="1"/>
    </xf>
    <xf numFmtId="0" fontId="11" fillId="0" borderId="5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10" fillId="0" borderId="1" xfId="0" applyFont="1" applyBorder="1"/>
    <xf numFmtId="9" fontId="2" fillId="0" borderId="5" xfId="0" applyNumberFormat="1" applyFont="1" applyBorder="1" applyAlignment="1">
      <alignment horizontal="center" wrapText="1"/>
    </xf>
    <xf numFmtId="0" fontId="1" fillId="2" borderId="11" xfId="0" applyFont="1" applyFill="1" applyBorder="1"/>
    <xf numFmtId="0" fontId="1" fillId="2" borderId="12" xfId="0" applyFont="1" applyFill="1" applyBorder="1" applyAlignment="1">
      <alignment wrapText="1"/>
    </xf>
    <xf numFmtId="2" fontId="1" fillId="2" borderId="12" xfId="0" applyNumberFormat="1" applyFont="1" applyFill="1" applyBorder="1" applyAlignment="1">
      <alignment horizontal="center"/>
    </xf>
    <xf numFmtId="9" fontId="8" fillId="2" borderId="17" xfId="0" applyNumberFormat="1" applyFont="1" applyFill="1" applyBorder="1" applyAlignment="1">
      <alignment horizontal="center" vertical="center" wrapText="1"/>
    </xf>
    <xf numFmtId="0" fontId="2" fillId="0" borderId="3" xfId="0" applyFont="1" applyBorder="1"/>
    <xf numFmtId="0" fontId="1" fillId="2" borderId="6" xfId="0" applyFont="1" applyFill="1" applyBorder="1" applyAlignment="1">
      <alignment wrapText="1"/>
    </xf>
    <xf numFmtId="0" fontId="1" fillId="2" borderId="3" xfId="0" applyFont="1" applyFill="1" applyBorder="1" applyAlignment="1">
      <alignment wrapText="1"/>
    </xf>
    <xf numFmtId="0" fontId="1" fillId="2" borderId="6" xfId="0" applyFont="1" applyFill="1" applyBorder="1" applyAlignment="1">
      <alignment wrapText="1"/>
    </xf>
    <xf numFmtId="9" fontId="2" fillId="0" borderId="7" xfId="0" applyNumberFormat="1" applyFont="1" applyBorder="1" applyAlignment="1">
      <alignment horizontal="center" wrapText="1"/>
    </xf>
    <xf numFmtId="9" fontId="2" fillId="0" borderId="10" xfId="0" applyNumberFormat="1" applyFont="1" applyBorder="1" applyAlignment="1">
      <alignment horizontal="center" wrapText="1"/>
    </xf>
    <xf numFmtId="0" fontId="2" fillId="2" borderId="10" xfId="0" applyFont="1" applyFill="1" applyBorder="1" applyAlignment="1">
      <alignment wrapText="1"/>
    </xf>
    <xf numFmtId="2" fontId="2" fillId="2" borderId="10" xfId="0" applyNumberFormat="1" applyFont="1" applyFill="1" applyBorder="1" applyAlignment="1">
      <alignment horizontal="center" wrapText="1"/>
    </xf>
    <xf numFmtId="2" fontId="1" fillId="2" borderId="0" xfId="0" applyNumberFormat="1" applyFont="1" applyFill="1" applyBorder="1" applyAlignment="1">
      <alignment horizontal="center" wrapText="1"/>
    </xf>
    <xf numFmtId="2" fontId="2" fillId="2" borderId="22" xfId="0" applyNumberFormat="1" applyFont="1" applyFill="1" applyBorder="1" applyAlignment="1">
      <alignment horizontal="center" wrapText="1"/>
    </xf>
    <xf numFmtId="2" fontId="2" fillId="0" borderId="23" xfId="0" applyNumberFormat="1" applyFont="1" applyBorder="1" applyAlignment="1">
      <alignment horizontal="center" wrapText="1"/>
    </xf>
    <xf numFmtId="2" fontId="1" fillId="2" borderId="21" xfId="0" applyNumberFormat="1" applyFont="1" applyFill="1" applyBorder="1" applyAlignment="1">
      <alignment horizontal="center" wrapText="1"/>
    </xf>
    <xf numFmtId="2" fontId="2" fillId="0" borderId="23" xfId="0" applyNumberFormat="1" applyFont="1" applyBorder="1" applyAlignment="1">
      <alignment horizontal="center"/>
    </xf>
    <xf numFmtId="2" fontId="1" fillId="2" borderId="27" xfId="0" applyNumberFormat="1" applyFont="1" applyFill="1" applyBorder="1" applyAlignment="1">
      <alignment horizontal="center"/>
    </xf>
    <xf numFmtId="2" fontId="2" fillId="0" borderId="21" xfId="0" applyNumberFormat="1" applyFont="1" applyBorder="1" applyAlignment="1">
      <alignment horizontal="center"/>
    </xf>
    <xf numFmtId="2" fontId="2" fillId="0" borderId="27" xfId="0" applyNumberFormat="1" applyFont="1" applyBorder="1" applyAlignment="1">
      <alignment horizontal="center"/>
    </xf>
    <xf numFmtId="2" fontId="2" fillId="2" borderId="21" xfId="0" applyNumberFormat="1" applyFont="1" applyFill="1" applyBorder="1" applyAlignment="1">
      <alignment horizontal="center"/>
    </xf>
    <xf numFmtId="2" fontId="1" fillId="0" borderId="21" xfId="0" applyNumberFormat="1" applyFont="1" applyBorder="1" applyAlignment="1">
      <alignment horizontal="center"/>
    </xf>
    <xf numFmtId="2" fontId="1" fillId="2" borderId="21" xfId="0" applyNumberFormat="1" applyFont="1" applyFill="1" applyBorder="1" applyAlignment="1">
      <alignment horizontal="center"/>
    </xf>
    <xf numFmtId="9" fontId="2" fillId="0" borderId="10" xfId="0" applyNumberFormat="1" applyFont="1" applyBorder="1" applyAlignment="1">
      <alignment horizontal="center"/>
    </xf>
    <xf numFmtId="9" fontId="1" fillId="2" borderId="10" xfId="0" applyNumberFormat="1" applyFont="1" applyFill="1" applyBorder="1" applyAlignment="1">
      <alignment horizontal="center"/>
    </xf>
    <xf numFmtId="9" fontId="2" fillId="2" borderId="10" xfId="0" applyNumberFormat="1" applyFont="1" applyFill="1" applyBorder="1" applyAlignment="1">
      <alignment horizontal="center"/>
    </xf>
    <xf numFmtId="0" fontId="1" fillId="0" borderId="28" xfId="0" applyFont="1" applyBorder="1" applyAlignment="1">
      <alignment wrapText="1"/>
    </xf>
    <xf numFmtId="0" fontId="7" fillId="2" borderId="29" xfId="0" applyFont="1" applyFill="1" applyBorder="1" applyAlignment="1">
      <alignment horizontal="center" vertical="center" wrapText="1"/>
    </xf>
    <xf numFmtId="49" fontId="7" fillId="2" borderId="29" xfId="0" applyNumberFormat="1" applyFont="1" applyFill="1" applyBorder="1" applyAlignment="1">
      <alignment horizontal="center" vertical="center" wrapText="1" shrinkToFit="1"/>
    </xf>
    <xf numFmtId="2" fontId="8" fillId="2" borderId="30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9" fontId="2" fillId="0" borderId="10" xfId="0" applyNumberFormat="1" applyFont="1" applyBorder="1" applyAlignment="1">
      <alignment horizontal="center" wrapText="1"/>
    </xf>
    <xf numFmtId="0" fontId="6" fillId="0" borderId="0" xfId="0" applyFont="1" applyAlignment="1">
      <alignment horizontal="left" wrapText="1"/>
    </xf>
    <xf numFmtId="0" fontId="5" fillId="0" borderId="0" xfId="0" applyFont="1" applyAlignment="1">
      <alignment horizontal="center"/>
    </xf>
    <xf numFmtId="2" fontId="1" fillId="2" borderId="24" xfId="0" applyNumberFormat="1" applyFont="1" applyFill="1" applyBorder="1" applyAlignment="1">
      <alignment horizontal="center"/>
    </xf>
    <xf numFmtId="2" fontId="1" fillId="2" borderId="25" xfId="0" applyNumberFormat="1" applyFont="1" applyFill="1" applyBorder="1" applyAlignment="1">
      <alignment horizontal="center"/>
    </xf>
    <xf numFmtId="2" fontId="1" fillId="2" borderId="26" xfId="0" applyNumberFormat="1" applyFont="1" applyFill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1" fillId="2" borderId="2" xfId="0" applyFont="1" applyFill="1" applyBorder="1" applyAlignment="1">
      <alignment wrapText="1"/>
    </xf>
    <xf numFmtId="0" fontId="1" fillId="2" borderId="6" xfId="0" applyFont="1" applyFill="1" applyBorder="1" applyAlignment="1">
      <alignment wrapText="1"/>
    </xf>
    <xf numFmtId="0" fontId="1" fillId="2" borderId="3" xfId="0" applyFont="1" applyFill="1" applyBorder="1" applyAlignment="1">
      <alignment wrapText="1"/>
    </xf>
    <xf numFmtId="2" fontId="1" fillId="2" borderId="2" xfId="0" applyNumberFormat="1" applyFont="1" applyFill="1" applyBorder="1" applyAlignment="1">
      <alignment horizontal="center"/>
    </xf>
    <xf numFmtId="2" fontId="1" fillId="2" borderId="6" xfId="0" applyNumberFormat="1" applyFont="1" applyFill="1" applyBorder="1" applyAlignment="1">
      <alignment horizontal="center"/>
    </xf>
    <xf numFmtId="2" fontId="1" fillId="2" borderId="3" xfId="0" applyNumberFormat="1" applyFont="1" applyFill="1" applyBorder="1" applyAlignment="1">
      <alignment horizontal="center"/>
    </xf>
    <xf numFmtId="0" fontId="6" fillId="0" borderId="0" xfId="0" applyFont="1" applyAlignment="1">
      <alignment horizontal="right" wrapText="1"/>
    </xf>
    <xf numFmtId="0" fontId="6" fillId="0" borderId="21" xfId="0" applyFont="1" applyBorder="1" applyAlignment="1">
      <alignment horizontal="right"/>
    </xf>
    <xf numFmtId="0" fontId="5" fillId="0" borderId="0" xfId="0" applyFont="1" applyAlignment="1">
      <alignment horizont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1"/>
  <sheetViews>
    <sheetView view="pageBreakPreview" zoomScale="60" workbookViewId="0">
      <selection activeCell="C12" sqref="C12"/>
    </sheetView>
  </sheetViews>
  <sheetFormatPr defaultRowHeight="15"/>
  <cols>
    <col min="1" max="1" width="34" style="11" bestFit="1" customWidth="1"/>
    <col min="2" max="2" width="29.7109375" style="11" customWidth="1"/>
    <col min="3" max="3" width="16" style="11" customWidth="1"/>
    <col min="4" max="4" width="13" style="11" customWidth="1"/>
    <col min="5" max="5" width="13.28515625" style="11" customWidth="1"/>
    <col min="6" max="16384" width="9.140625" style="11"/>
  </cols>
  <sheetData>
    <row r="1" spans="1:5" ht="87" customHeight="1">
      <c r="C1" s="98" t="s">
        <v>164</v>
      </c>
      <c r="D1" s="98"/>
      <c r="E1" s="98"/>
    </row>
    <row r="4" spans="1:5" ht="16.5">
      <c r="A4" s="99" t="s">
        <v>153</v>
      </c>
      <c r="B4" s="99"/>
      <c r="C4" s="99"/>
      <c r="D4" s="99"/>
      <c r="E4" s="99"/>
    </row>
    <row r="7" spans="1:5" ht="15.75" thickBot="1">
      <c r="E7" s="11" t="s">
        <v>137</v>
      </c>
    </row>
    <row r="8" spans="1:5" ht="15" customHeight="1">
      <c r="A8" s="95" t="s">
        <v>0</v>
      </c>
      <c r="B8" s="95" t="s">
        <v>1</v>
      </c>
      <c r="C8" s="95" t="s">
        <v>152</v>
      </c>
      <c r="D8" s="95" t="s">
        <v>186</v>
      </c>
      <c r="E8" s="95" t="s">
        <v>138</v>
      </c>
    </row>
    <row r="9" spans="1:5" ht="41.25" customHeight="1" thickBot="1">
      <c r="A9" s="96"/>
      <c r="B9" s="96"/>
      <c r="C9" s="96"/>
      <c r="D9" s="96"/>
      <c r="E9" s="96"/>
    </row>
    <row r="10" spans="1:5" ht="32.25" thickBot="1">
      <c r="A10" s="9" t="s">
        <v>2</v>
      </c>
      <c r="B10" s="1" t="s">
        <v>3</v>
      </c>
      <c r="C10" s="24">
        <f>C11+C14+C18+C20+C28+C30+C33+C16</f>
        <v>1545500</v>
      </c>
      <c r="D10" s="24">
        <f>D11+D14+D18+D20+D28+D30+D33+D16</f>
        <v>1545129.57</v>
      </c>
      <c r="E10" s="64">
        <f>D10/C10</f>
        <v>0.99976031704949864</v>
      </c>
    </row>
    <row r="11" spans="1:5" ht="31.5" customHeight="1" thickBot="1">
      <c r="A11" s="9" t="s">
        <v>4</v>
      </c>
      <c r="B11" s="2" t="s">
        <v>5</v>
      </c>
      <c r="C11" s="24">
        <f>C12+C13</f>
        <v>74000</v>
      </c>
      <c r="D11" s="24">
        <f t="shared" ref="D11" si="0">D12+D13</f>
        <v>75097.19</v>
      </c>
      <c r="E11" s="64">
        <f>D11/C11</f>
        <v>1.0148268918918919</v>
      </c>
    </row>
    <row r="12" spans="1:5" ht="234" customHeight="1" thickBot="1">
      <c r="A12" s="70" t="s">
        <v>6</v>
      </c>
      <c r="B12" s="15" t="s">
        <v>7</v>
      </c>
      <c r="C12" s="25">
        <v>74000</v>
      </c>
      <c r="D12" s="25">
        <v>75097.19</v>
      </c>
      <c r="E12" s="64">
        <f>D12/C12</f>
        <v>1.0148268918918919</v>
      </c>
    </row>
    <row r="13" spans="1:5" ht="243.75" hidden="1" customHeight="1" thickBot="1">
      <c r="A13" s="16" t="s">
        <v>8</v>
      </c>
      <c r="B13" s="17" t="s">
        <v>9</v>
      </c>
      <c r="C13" s="26">
        <v>0</v>
      </c>
      <c r="D13" s="26">
        <v>0</v>
      </c>
      <c r="E13" s="64" t="e">
        <f>D13/C13</f>
        <v>#DIV/0!</v>
      </c>
    </row>
    <row r="14" spans="1:5" ht="66" hidden="1" customHeight="1">
      <c r="A14" s="13" t="s">
        <v>39</v>
      </c>
      <c r="B14" s="14" t="s">
        <v>40</v>
      </c>
      <c r="C14" s="27">
        <f>C15</f>
        <v>0</v>
      </c>
      <c r="D14" s="27">
        <f t="shared" ref="D14" si="1">D15</f>
        <v>0</v>
      </c>
      <c r="E14" s="64" t="e">
        <f t="shared" ref="E14:E18" si="2">D14/C14</f>
        <v>#DIV/0!</v>
      </c>
    </row>
    <row r="15" spans="1:5" ht="59.25" hidden="1" customHeight="1">
      <c r="A15" s="70" t="s">
        <v>42</v>
      </c>
      <c r="B15" s="15" t="s">
        <v>41</v>
      </c>
      <c r="C15" s="25"/>
      <c r="D15" s="25"/>
      <c r="E15" s="64" t="e">
        <f t="shared" si="2"/>
        <v>#DIV/0!</v>
      </c>
    </row>
    <row r="16" spans="1:5" ht="59.25" customHeight="1">
      <c r="A16" s="75" t="s">
        <v>165</v>
      </c>
      <c r="B16" s="75" t="s">
        <v>166</v>
      </c>
      <c r="C16" s="76">
        <f>C17</f>
        <v>2000</v>
      </c>
      <c r="D16" s="78">
        <f>D17</f>
        <v>1786.72</v>
      </c>
      <c r="E16" s="74">
        <f>D16/C16</f>
        <v>0.89336000000000004</v>
      </c>
    </row>
    <row r="17" spans="1:5" ht="59.25" customHeight="1">
      <c r="A17" s="72" t="s">
        <v>167</v>
      </c>
      <c r="B17" s="18" t="s">
        <v>168</v>
      </c>
      <c r="C17" s="25">
        <v>2000</v>
      </c>
      <c r="D17" s="77">
        <v>1786.72</v>
      </c>
      <c r="E17" s="74">
        <f t="shared" si="2"/>
        <v>0.89336000000000004</v>
      </c>
    </row>
    <row r="18" spans="1:5" ht="21.75" customHeight="1">
      <c r="A18" s="10" t="s">
        <v>10</v>
      </c>
      <c r="B18" s="10" t="s">
        <v>11</v>
      </c>
      <c r="C18" s="28">
        <f>C19</f>
        <v>140000</v>
      </c>
      <c r="D18" s="28">
        <f t="shared" ref="D18" si="3">D19</f>
        <v>139981.45000000001</v>
      </c>
      <c r="E18" s="73">
        <f t="shared" si="2"/>
        <v>0.99986750000000013</v>
      </c>
    </row>
    <row r="19" spans="1:5" ht="95.25" thickBot="1">
      <c r="A19" s="70" t="s">
        <v>12</v>
      </c>
      <c r="B19" s="18" t="s">
        <v>13</v>
      </c>
      <c r="C19" s="25">
        <v>140000</v>
      </c>
      <c r="D19" s="77">
        <v>139981.45000000001</v>
      </c>
      <c r="E19" s="74">
        <f>D19/C19</f>
        <v>0.99986750000000013</v>
      </c>
    </row>
    <row r="20" spans="1:5" ht="25.5" customHeight="1" thickBot="1">
      <c r="A20" s="3" t="s">
        <v>14</v>
      </c>
      <c r="B20" s="4" t="s">
        <v>15</v>
      </c>
      <c r="C20" s="29">
        <f>C21+C22</f>
        <v>1311000</v>
      </c>
      <c r="D20" s="79">
        <f t="shared" ref="D20" si="4">D21+D22</f>
        <v>1310426.21</v>
      </c>
      <c r="E20" s="74">
        <f>D20/C20</f>
        <v>0.99956232646834475</v>
      </c>
    </row>
    <row r="21" spans="1:5" ht="79.5" thickBot="1">
      <c r="A21" s="71" t="s">
        <v>109</v>
      </c>
      <c r="B21" s="19" t="s">
        <v>169</v>
      </c>
      <c r="C21" s="30">
        <v>540000</v>
      </c>
      <c r="D21" s="80">
        <v>539454.56000000006</v>
      </c>
      <c r="E21" s="74">
        <f>D21/C21</f>
        <v>0.99898992592592606</v>
      </c>
    </row>
    <row r="22" spans="1:5" ht="15" customHeight="1">
      <c r="A22" s="105" t="s">
        <v>108</v>
      </c>
      <c r="B22" s="105" t="s">
        <v>170</v>
      </c>
      <c r="C22" s="108">
        <v>771000</v>
      </c>
      <c r="D22" s="100">
        <v>770971.65</v>
      </c>
      <c r="E22" s="97">
        <f>D22/C22</f>
        <v>0.99996322957198447</v>
      </c>
    </row>
    <row r="23" spans="1:5" ht="15" customHeight="1">
      <c r="A23" s="106"/>
      <c r="B23" s="106"/>
      <c r="C23" s="109"/>
      <c r="D23" s="101"/>
      <c r="E23" s="97"/>
    </row>
    <row r="24" spans="1:5" ht="15" customHeight="1">
      <c r="A24" s="106"/>
      <c r="B24" s="106"/>
      <c r="C24" s="109"/>
      <c r="D24" s="101"/>
      <c r="E24" s="97"/>
    </row>
    <row r="25" spans="1:5" ht="15" customHeight="1">
      <c r="A25" s="106"/>
      <c r="B25" s="106"/>
      <c r="C25" s="109"/>
      <c r="D25" s="101"/>
      <c r="E25" s="97"/>
    </row>
    <row r="26" spans="1:5" ht="15" customHeight="1">
      <c r="A26" s="106"/>
      <c r="B26" s="106"/>
      <c r="C26" s="109"/>
      <c r="D26" s="101"/>
      <c r="E26" s="97"/>
    </row>
    <row r="27" spans="1:5" ht="52.5" customHeight="1" thickBot="1">
      <c r="A27" s="107"/>
      <c r="B27" s="107"/>
      <c r="C27" s="110"/>
      <c r="D27" s="102"/>
      <c r="E27" s="97"/>
    </row>
    <row r="28" spans="1:5" ht="30" customHeight="1" thickBot="1">
      <c r="A28" s="5" t="s">
        <v>16</v>
      </c>
      <c r="B28" s="4" t="s">
        <v>17</v>
      </c>
      <c r="C28" s="31">
        <f>C29</f>
        <v>6500</v>
      </c>
      <c r="D28" s="81">
        <f t="shared" ref="D28" si="5">D29</f>
        <v>6150</v>
      </c>
      <c r="E28" s="88">
        <f>D28/C28</f>
        <v>0.94615384615384612</v>
      </c>
    </row>
    <row r="29" spans="1:5" ht="143.25" customHeight="1">
      <c r="A29" s="65" t="s">
        <v>18</v>
      </c>
      <c r="B29" s="66" t="s">
        <v>19</v>
      </c>
      <c r="C29" s="67">
        <v>6500</v>
      </c>
      <c r="D29" s="82">
        <v>6150</v>
      </c>
      <c r="E29" s="89">
        <f>D29/C29</f>
        <v>0.94615384615384612</v>
      </c>
    </row>
    <row r="30" spans="1:5" ht="79.5" thickBot="1">
      <c r="A30" s="69" t="s">
        <v>20</v>
      </c>
      <c r="B30" s="2" t="s">
        <v>21</v>
      </c>
      <c r="C30" s="34">
        <f>C31+C32</f>
        <v>12000</v>
      </c>
      <c r="D30" s="83">
        <f>D31+D32</f>
        <v>11688</v>
      </c>
      <c r="E30" s="88">
        <f>D30/C30</f>
        <v>0.97399999999999998</v>
      </c>
    </row>
    <row r="31" spans="1:5" ht="61.5" hidden="1" customHeight="1" thickBot="1">
      <c r="A31" s="20" t="s">
        <v>22</v>
      </c>
      <c r="B31" s="19" t="s">
        <v>23</v>
      </c>
      <c r="C31" s="32">
        <v>0</v>
      </c>
      <c r="D31" s="83"/>
      <c r="E31" s="88" t="e">
        <f t="shared" ref="E31:E32" si="6">D31/C31</f>
        <v>#DIV/0!</v>
      </c>
    </row>
    <row r="32" spans="1:5" ht="159.75" customHeight="1">
      <c r="A32" s="65" t="s">
        <v>98</v>
      </c>
      <c r="B32" s="66" t="s">
        <v>99</v>
      </c>
      <c r="C32" s="67">
        <v>12000</v>
      </c>
      <c r="D32" s="84">
        <v>11688</v>
      </c>
      <c r="E32" s="88">
        <f t="shared" si="6"/>
        <v>0.97399999999999998</v>
      </c>
    </row>
    <row r="33" spans="1:5" ht="33.75" hidden="1" thickBot="1">
      <c r="A33" s="21" t="s">
        <v>160</v>
      </c>
      <c r="B33" s="22" t="s">
        <v>161</v>
      </c>
      <c r="C33" s="33">
        <f>C34</f>
        <v>0</v>
      </c>
      <c r="D33" s="85">
        <f t="shared" ref="D33" si="7">D34</f>
        <v>0</v>
      </c>
      <c r="E33" s="90" t="e">
        <f>D33/C33</f>
        <v>#DIV/0!</v>
      </c>
    </row>
    <row r="34" spans="1:5" ht="134.25" hidden="1" customHeight="1" thickBot="1">
      <c r="A34" s="21" t="s">
        <v>162</v>
      </c>
      <c r="B34" s="22" t="s">
        <v>163</v>
      </c>
      <c r="C34" s="33"/>
      <c r="D34" s="85"/>
      <c r="E34" s="90" t="e">
        <f>D34/C34</f>
        <v>#DIV/0!</v>
      </c>
    </row>
    <row r="35" spans="1:5" ht="15.75" customHeight="1" thickBot="1">
      <c r="A35" s="69" t="s">
        <v>24</v>
      </c>
      <c r="B35" s="2" t="s">
        <v>25</v>
      </c>
      <c r="C35" s="34">
        <f>C36</f>
        <v>7355500.3799999999</v>
      </c>
      <c r="D35" s="83">
        <f t="shared" ref="D35" si="8">D36</f>
        <v>7355500.3799999999</v>
      </c>
      <c r="E35" s="90">
        <f t="shared" ref="E35:E51" si="9">D35/C35</f>
        <v>1</v>
      </c>
    </row>
    <row r="36" spans="1:5" ht="50.25" customHeight="1" thickBot="1">
      <c r="A36" s="6" t="s">
        <v>26</v>
      </c>
      <c r="B36" s="7" t="s">
        <v>27</v>
      </c>
      <c r="C36" s="35">
        <f>C37+C40+C42+C45</f>
        <v>7355500.3799999999</v>
      </c>
      <c r="D36" s="86">
        <f t="shared" ref="D36" si="10">D37+D40+D42+D45</f>
        <v>7355500.3799999999</v>
      </c>
      <c r="E36" s="90">
        <f t="shared" si="9"/>
        <v>1</v>
      </c>
    </row>
    <row r="37" spans="1:5" ht="62.25" customHeight="1" thickBot="1">
      <c r="A37" s="6" t="s">
        <v>139</v>
      </c>
      <c r="B37" s="7" t="s">
        <v>28</v>
      </c>
      <c r="C37" s="35">
        <f>C38</f>
        <v>4697578</v>
      </c>
      <c r="D37" s="86">
        <f t="shared" ref="D37:D38" si="11">D38</f>
        <v>4697578</v>
      </c>
      <c r="E37" s="90">
        <f t="shared" si="9"/>
        <v>1</v>
      </c>
    </row>
    <row r="38" spans="1:5" ht="34.5" customHeight="1" thickBot="1">
      <c r="A38" s="6" t="s">
        <v>140</v>
      </c>
      <c r="B38" s="7" t="s">
        <v>29</v>
      </c>
      <c r="C38" s="35">
        <f>C39</f>
        <v>4697578</v>
      </c>
      <c r="D38" s="86">
        <f t="shared" si="11"/>
        <v>4697578</v>
      </c>
      <c r="E38" s="90">
        <f t="shared" si="9"/>
        <v>1</v>
      </c>
    </row>
    <row r="39" spans="1:5" ht="66" customHeight="1" thickBot="1">
      <c r="A39" s="20" t="s">
        <v>141</v>
      </c>
      <c r="B39" s="23" t="s">
        <v>107</v>
      </c>
      <c r="C39" s="32">
        <v>4697578</v>
      </c>
      <c r="D39" s="87">
        <v>4697578</v>
      </c>
      <c r="E39" s="90">
        <f t="shared" si="9"/>
        <v>1</v>
      </c>
    </row>
    <row r="40" spans="1:5" ht="75" hidden="1" customHeight="1" thickBot="1">
      <c r="A40" s="6" t="s">
        <v>30</v>
      </c>
      <c r="B40" s="8" t="s">
        <v>31</v>
      </c>
      <c r="C40" s="35">
        <f>C41</f>
        <v>0</v>
      </c>
      <c r="D40" s="86">
        <f t="shared" ref="D40" si="12">D41</f>
        <v>0</v>
      </c>
      <c r="E40" s="90" t="e">
        <f t="shared" si="9"/>
        <v>#DIV/0!</v>
      </c>
    </row>
    <row r="41" spans="1:5" ht="33" hidden="1" customHeight="1" thickBot="1">
      <c r="A41" s="20" t="s">
        <v>32</v>
      </c>
      <c r="B41" s="23" t="s">
        <v>33</v>
      </c>
      <c r="C41" s="32">
        <v>0</v>
      </c>
      <c r="D41" s="87">
        <v>0</v>
      </c>
      <c r="E41" s="90" t="e">
        <f t="shared" si="9"/>
        <v>#DIV/0!</v>
      </c>
    </row>
    <row r="42" spans="1:5" ht="50.25" customHeight="1" thickBot="1">
      <c r="A42" s="6" t="s">
        <v>142</v>
      </c>
      <c r="B42" s="7" t="s">
        <v>34</v>
      </c>
      <c r="C42" s="35">
        <f>C43</f>
        <v>126660</v>
      </c>
      <c r="D42" s="86">
        <f t="shared" ref="D42" si="13">D43</f>
        <v>126660</v>
      </c>
      <c r="E42" s="90">
        <f t="shared" si="9"/>
        <v>1</v>
      </c>
    </row>
    <row r="43" spans="1:5" ht="63" customHeight="1" thickBot="1">
      <c r="A43" s="6" t="s">
        <v>143</v>
      </c>
      <c r="B43" s="7" t="s">
        <v>35</v>
      </c>
      <c r="C43" s="35">
        <f>C44</f>
        <v>126660</v>
      </c>
      <c r="D43" s="86">
        <f>D44</f>
        <v>126660</v>
      </c>
      <c r="E43" s="90">
        <f t="shared" si="9"/>
        <v>1</v>
      </c>
    </row>
    <row r="44" spans="1:5" ht="91.5" customHeight="1" thickBot="1">
      <c r="A44" s="20" t="s">
        <v>144</v>
      </c>
      <c r="B44" s="23" t="s">
        <v>106</v>
      </c>
      <c r="C44" s="32">
        <v>126660</v>
      </c>
      <c r="D44" s="87">
        <v>126660</v>
      </c>
      <c r="E44" s="90">
        <f t="shared" si="9"/>
        <v>1</v>
      </c>
    </row>
    <row r="45" spans="1:5" ht="35.25" customHeight="1" thickBot="1">
      <c r="A45" s="6" t="s">
        <v>145</v>
      </c>
      <c r="B45" s="7" t="s">
        <v>36</v>
      </c>
      <c r="C45" s="35">
        <f>C46</f>
        <v>2531262.38</v>
      </c>
      <c r="D45" s="86">
        <f t="shared" ref="D45" si="14">D46</f>
        <v>2531262.38</v>
      </c>
      <c r="E45" s="90">
        <f t="shared" si="9"/>
        <v>1</v>
      </c>
    </row>
    <row r="46" spans="1:5" ht="34.5" customHeight="1" thickBot="1">
      <c r="A46" s="6" t="s">
        <v>146</v>
      </c>
      <c r="B46" s="7" t="s">
        <v>37</v>
      </c>
      <c r="C46" s="35">
        <f>C47</f>
        <v>2531262.38</v>
      </c>
      <c r="D46" s="86">
        <f>D47</f>
        <v>2531262.38</v>
      </c>
      <c r="E46" s="90">
        <f t="shared" si="9"/>
        <v>1</v>
      </c>
    </row>
    <row r="47" spans="1:5" ht="34.5" customHeight="1" thickBot="1">
      <c r="A47" s="20" t="s">
        <v>147</v>
      </c>
      <c r="B47" s="23" t="s">
        <v>105</v>
      </c>
      <c r="C47" s="32">
        <f>C48+C49+C50</f>
        <v>2531262.38</v>
      </c>
      <c r="D47" s="87">
        <f>D48+D49+D50</f>
        <v>2531262.38</v>
      </c>
      <c r="E47" s="90">
        <f t="shared" ref="E47:E49" si="15">D47/C47</f>
        <v>1</v>
      </c>
    </row>
    <row r="48" spans="1:5" ht="34.5" customHeight="1" thickBot="1">
      <c r="A48" s="20" t="s">
        <v>147</v>
      </c>
      <c r="B48" s="23" t="s">
        <v>156</v>
      </c>
      <c r="C48" s="32">
        <v>69000</v>
      </c>
      <c r="D48" s="87">
        <v>69000</v>
      </c>
      <c r="E48" s="90">
        <f t="shared" si="15"/>
        <v>1</v>
      </c>
    </row>
    <row r="49" spans="1:5" ht="34.5" customHeight="1" thickBot="1">
      <c r="A49" s="20" t="s">
        <v>147</v>
      </c>
      <c r="B49" s="23" t="s">
        <v>171</v>
      </c>
      <c r="C49" s="32">
        <v>2462262.38</v>
      </c>
      <c r="D49" s="32">
        <v>2462262.38</v>
      </c>
      <c r="E49" s="90">
        <f t="shared" si="15"/>
        <v>1</v>
      </c>
    </row>
    <row r="50" spans="1:5" ht="67.5" hidden="1" customHeight="1" thickBot="1">
      <c r="A50" s="20" t="s">
        <v>147</v>
      </c>
      <c r="B50" s="23" t="s">
        <v>157</v>
      </c>
      <c r="C50" s="32"/>
      <c r="D50" s="87"/>
      <c r="E50" s="90" t="e">
        <f t="shared" si="9"/>
        <v>#DIV/0!</v>
      </c>
    </row>
    <row r="51" spans="1:5" ht="15" customHeight="1" thickBot="1">
      <c r="A51" s="103" t="s">
        <v>38</v>
      </c>
      <c r="B51" s="104"/>
      <c r="C51" s="35">
        <f>C35+C10</f>
        <v>8901000.379999999</v>
      </c>
      <c r="D51" s="86">
        <f>D35+D10</f>
        <v>8900629.9499999993</v>
      </c>
      <c r="E51" s="90">
        <f t="shared" si="9"/>
        <v>0.99995838332949272</v>
      </c>
    </row>
  </sheetData>
  <mergeCells count="13">
    <mergeCell ref="A51:B51"/>
    <mergeCell ref="A8:A9"/>
    <mergeCell ref="B8:B9"/>
    <mergeCell ref="C8:C9"/>
    <mergeCell ref="A22:A27"/>
    <mergeCell ref="B22:B27"/>
    <mergeCell ref="C22:C27"/>
    <mergeCell ref="E8:E9"/>
    <mergeCell ref="E22:E27"/>
    <mergeCell ref="C1:E1"/>
    <mergeCell ref="A4:E4"/>
    <mergeCell ref="D22:D27"/>
    <mergeCell ref="D8:D9"/>
  </mergeCells>
  <pageMargins left="1.04" right="0.7" top="0.75" bottom="0.75" header="0.3" footer="0.3"/>
  <pageSetup paperSize="9" scale="75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2"/>
  <sheetViews>
    <sheetView tabSelected="1" view="pageBreakPreview" topLeftCell="A70" zoomScale="60" workbookViewId="0">
      <selection activeCell="A50" sqref="A50:XFD50"/>
    </sheetView>
  </sheetViews>
  <sheetFormatPr defaultRowHeight="15"/>
  <cols>
    <col min="1" max="1" width="31.42578125" style="11" customWidth="1"/>
    <col min="2" max="2" width="8" style="11" hidden="1" customWidth="1"/>
    <col min="3" max="3" width="8" style="11" customWidth="1"/>
    <col min="4" max="4" width="7" style="11" customWidth="1"/>
    <col min="5" max="5" width="15.42578125" style="11" bestFit="1" customWidth="1"/>
    <col min="6" max="6" width="9.140625" style="11" customWidth="1"/>
    <col min="7" max="7" width="13.5703125" style="11" customWidth="1"/>
    <col min="8" max="8" width="14.85546875" style="11" customWidth="1"/>
    <col min="9" max="9" width="12.5703125" style="11" customWidth="1"/>
    <col min="10" max="16384" width="9.140625" style="11"/>
  </cols>
  <sheetData>
    <row r="1" spans="1:9" ht="102.75" customHeight="1">
      <c r="D1" s="111" t="s">
        <v>173</v>
      </c>
      <c r="E1" s="111"/>
      <c r="F1" s="111"/>
      <c r="G1" s="111"/>
      <c r="H1" s="111"/>
      <c r="I1" s="111"/>
    </row>
    <row r="3" spans="1:9" ht="77.25" customHeight="1">
      <c r="A3" s="113" t="s">
        <v>172</v>
      </c>
      <c r="B3" s="113"/>
      <c r="C3" s="113"/>
      <c r="D3" s="113"/>
      <c r="E3" s="113"/>
      <c r="F3" s="113"/>
      <c r="G3" s="113"/>
      <c r="H3" s="113"/>
      <c r="I3" s="113"/>
    </row>
    <row r="5" spans="1:9" ht="15.75" thickBot="1">
      <c r="F5" s="112" t="s">
        <v>137</v>
      </c>
      <c r="G5" s="112"/>
      <c r="H5" s="112"/>
      <c r="I5" s="112"/>
    </row>
    <row r="6" spans="1:9" ht="15" customHeight="1">
      <c r="A6" s="118" t="s">
        <v>43</v>
      </c>
      <c r="B6" s="114" t="s">
        <v>73</v>
      </c>
      <c r="C6" s="120" t="s">
        <v>88</v>
      </c>
      <c r="D6" s="120" t="s">
        <v>89</v>
      </c>
      <c r="E6" s="114" t="s">
        <v>44</v>
      </c>
      <c r="F6" s="114" t="s">
        <v>74</v>
      </c>
      <c r="G6" s="116" t="s">
        <v>151</v>
      </c>
      <c r="H6" s="95" t="s">
        <v>186</v>
      </c>
      <c r="I6" s="95" t="s">
        <v>138</v>
      </c>
    </row>
    <row r="7" spans="1:9" ht="44.25" customHeight="1" thickBot="1">
      <c r="A7" s="119"/>
      <c r="B7" s="115"/>
      <c r="C7" s="121"/>
      <c r="D7" s="121"/>
      <c r="E7" s="115"/>
      <c r="F7" s="115"/>
      <c r="G7" s="117"/>
      <c r="H7" s="96"/>
      <c r="I7" s="96"/>
    </row>
    <row r="8" spans="1:9" ht="30">
      <c r="A8" s="38" t="s">
        <v>192</v>
      </c>
      <c r="B8" s="37">
        <v>957</v>
      </c>
      <c r="C8" s="45" t="s">
        <v>46</v>
      </c>
      <c r="D8" s="45" t="s">
        <v>46</v>
      </c>
      <c r="E8" s="45" t="s">
        <v>101</v>
      </c>
      <c r="F8" s="45" t="s">
        <v>47</v>
      </c>
      <c r="G8" s="43">
        <f>G9+G35+G47+G53+G61+G45+G58+G79</f>
        <v>9691231.8200000003</v>
      </c>
      <c r="H8" s="43">
        <f>H9+H35+H47+H53+H61+H45+H58+H79</f>
        <v>8394499.4299999997</v>
      </c>
      <c r="I8" s="68">
        <f>H8/G8</f>
        <v>0.86619529755506353</v>
      </c>
    </row>
    <row r="9" spans="1:9" ht="16.5">
      <c r="A9" s="38" t="s">
        <v>75</v>
      </c>
      <c r="B9" s="37">
        <v>957</v>
      </c>
      <c r="C9" s="45" t="s">
        <v>45</v>
      </c>
      <c r="D9" s="45" t="s">
        <v>46</v>
      </c>
      <c r="E9" s="45" t="s">
        <v>101</v>
      </c>
      <c r="F9" s="45" t="s">
        <v>47</v>
      </c>
      <c r="G9" s="43">
        <f>G10+G17+G28</f>
        <v>2524022.38</v>
      </c>
      <c r="H9" s="43">
        <f t="shared" ref="H9" si="0">H10+H17+H28</f>
        <v>2523178.67</v>
      </c>
      <c r="I9" s="68">
        <f t="shared" ref="I9:I77" si="1">H9/G9</f>
        <v>0.99966572800356868</v>
      </c>
    </row>
    <row r="10" spans="1:9" ht="60">
      <c r="A10" s="38" t="s">
        <v>48</v>
      </c>
      <c r="B10" s="37">
        <v>957</v>
      </c>
      <c r="C10" s="36" t="s">
        <v>45</v>
      </c>
      <c r="D10" s="36" t="s">
        <v>49</v>
      </c>
      <c r="E10" s="45" t="s">
        <v>101</v>
      </c>
      <c r="F10" s="36" t="s">
        <v>47</v>
      </c>
      <c r="G10" s="43">
        <f t="shared" ref="G10:H15" si="2">G11</f>
        <v>858750</v>
      </c>
      <c r="H10" s="43">
        <f t="shared" si="2"/>
        <v>858727.27</v>
      </c>
      <c r="I10" s="68">
        <f t="shared" si="1"/>
        <v>0.99997353129548761</v>
      </c>
    </row>
    <row r="11" spans="1:9" ht="45">
      <c r="A11" s="38" t="s">
        <v>82</v>
      </c>
      <c r="B11" s="37">
        <v>957</v>
      </c>
      <c r="C11" s="36" t="s">
        <v>45</v>
      </c>
      <c r="D11" s="36" t="s">
        <v>49</v>
      </c>
      <c r="E11" s="45" t="s">
        <v>102</v>
      </c>
      <c r="F11" s="36" t="s">
        <v>47</v>
      </c>
      <c r="G11" s="43">
        <f t="shared" si="2"/>
        <v>858750</v>
      </c>
      <c r="H11" s="43">
        <f t="shared" si="2"/>
        <v>858727.27</v>
      </c>
      <c r="I11" s="68">
        <f t="shared" si="1"/>
        <v>0.99997353129548761</v>
      </c>
    </row>
    <row r="12" spans="1:9" ht="45">
      <c r="A12" s="38" t="s">
        <v>83</v>
      </c>
      <c r="B12" s="37">
        <v>957</v>
      </c>
      <c r="C12" s="36" t="s">
        <v>45</v>
      </c>
      <c r="D12" s="36" t="s">
        <v>49</v>
      </c>
      <c r="E12" s="45" t="s">
        <v>103</v>
      </c>
      <c r="F12" s="36" t="s">
        <v>47</v>
      </c>
      <c r="G12" s="43">
        <f t="shared" si="2"/>
        <v>858750</v>
      </c>
      <c r="H12" s="43">
        <f t="shared" si="2"/>
        <v>858727.27</v>
      </c>
      <c r="I12" s="68">
        <f t="shared" si="1"/>
        <v>0.99997353129548761</v>
      </c>
    </row>
    <row r="13" spans="1:9" ht="90">
      <c r="A13" s="38" t="s">
        <v>94</v>
      </c>
      <c r="B13" s="37">
        <v>957</v>
      </c>
      <c r="C13" s="36" t="s">
        <v>45</v>
      </c>
      <c r="D13" s="36" t="s">
        <v>49</v>
      </c>
      <c r="E13" s="36" t="s">
        <v>188</v>
      </c>
      <c r="F13" s="36" t="s">
        <v>47</v>
      </c>
      <c r="G13" s="43">
        <f t="shared" si="2"/>
        <v>858750</v>
      </c>
      <c r="H13" s="43">
        <f t="shared" si="2"/>
        <v>858727.27</v>
      </c>
      <c r="I13" s="68">
        <f t="shared" si="1"/>
        <v>0.99997353129548761</v>
      </c>
    </row>
    <row r="14" spans="1:9" ht="30">
      <c r="A14" s="38" t="s">
        <v>50</v>
      </c>
      <c r="B14" s="37">
        <v>957</v>
      </c>
      <c r="C14" s="36" t="s">
        <v>45</v>
      </c>
      <c r="D14" s="36" t="s">
        <v>49</v>
      </c>
      <c r="E14" s="36" t="s">
        <v>188</v>
      </c>
      <c r="F14" s="36" t="s">
        <v>47</v>
      </c>
      <c r="G14" s="43">
        <f t="shared" si="2"/>
        <v>858750</v>
      </c>
      <c r="H14" s="43">
        <f t="shared" si="2"/>
        <v>858727.27</v>
      </c>
      <c r="I14" s="68">
        <f t="shared" si="1"/>
        <v>0.99997353129548761</v>
      </c>
    </row>
    <row r="15" spans="1:9" ht="135">
      <c r="A15" s="39" t="s">
        <v>51</v>
      </c>
      <c r="B15" s="37">
        <v>957</v>
      </c>
      <c r="C15" s="36" t="s">
        <v>45</v>
      </c>
      <c r="D15" s="36" t="s">
        <v>49</v>
      </c>
      <c r="E15" s="36" t="s">
        <v>188</v>
      </c>
      <c r="F15" s="36" t="s">
        <v>52</v>
      </c>
      <c r="G15" s="43">
        <f t="shared" si="2"/>
        <v>858750</v>
      </c>
      <c r="H15" s="43">
        <f t="shared" si="2"/>
        <v>858727.27</v>
      </c>
      <c r="I15" s="68">
        <f t="shared" si="1"/>
        <v>0.99997353129548761</v>
      </c>
    </row>
    <row r="16" spans="1:9" ht="45">
      <c r="A16" s="39" t="s">
        <v>53</v>
      </c>
      <c r="B16" s="37">
        <v>957</v>
      </c>
      <c r="C16" s="36" t="s">
        <v>45</v>
      </c>
      <c r="D16" s="36" t="s">
        <v>49</v>
      </c>
      <c r="E16" s="36" t="s">
        <v>188</v>
      </c>
      <c r="F16" s="36" t="s">
        <v>54</v>
      </c>
      <c r="G16" s="43">
        <v>858750</v>
      </c>
      <c r="H16" s="43">
        <v>858727.27</v>
      </c>
      <c r="I16" s="68">
        <f t="shared" si="1"/>
        <v>0.99997353129548761</v>
      </c>
    </row>
    <row r="17" spans="1:9" ht="120">
      <c r="A17" s="39" t="s">
        <v>95</v>
      </c>
      <c r="B17" s="37">
        <v>957</v>
      </c>
      <c r="C17" s="36" t="s">
        <v>45</v>
      </c>
      <c r="D17" s="36" t="s">
        <v>60</v>
      </c>
      <c r="E17" s="36" t="s">
        <v>188</v>
      </c>
      <c r="F17" s="36" t="s">
        <v>47</v>
      </c>
      <c r="G17" s="43">
        <f>G18</f>
        <v>1371350</v>
      </c>
      <c r="H17" s="43">
        <f t="shared" ref="H17:H20" si="3">H18</f>
        <v>1370529.02</v>
      </c>
      <c r="I17" s="68">
        <f t="shared" si="1"/>
        <v>0.99940133445145296</v>
      </c>
    </row>
    <row r="18" spans="1:9" ht="45">
      <c r="A18" s="38" t="s">
        <v>82</v>
      </c>
      <c r="B18" s="37">
        <v>957</v>
      </c>
      <c r="C18" s="36" t="s">
        <v>45</v>
      </c>
      <c r="D18" s="36" t="s">
        <v>60</v>
      </c>
      <c r="E18" s="36" t="s">
        <v>102</v>
      </c>
      <c r="F18" s="36" t="s">
        <v>47</v>
      </c>
      <c r="G18" s="43">
        <f>G19</f>
        <v>1371350</v>
      </c>
      <c r="H18" s="43">
        <f t="shared" si="3"/>
        <v>1370529.02</v>
      </c>
      <c r="I18" s="68">
        <f t="shared" si="1"/>
        <v>0.99940133445145296</v>
      </c>
    </row>
    <row r="19" spans="1:9" ht="45">
      <c r="A19" s="38" t="s">
        <v>83</v>
      </c>
      <c r="B19" s="37">
        <v>957</v>
      </c>
      <c r="C19" s="36" t="s">
        <v>45</v>
      </c>
      <c r="D19" s="36" t="s">
        <v>60</v>
      </c>
      <c r="E19" s="36" t="s">
        <v>103</v>
      </c>
      <c r="F19" s="36" t="s">
        <v>47</v>
      </c>
      <c r="G19" s="43">
        <f>G20</f>
        <v>1371350</v>
      </c>
      <c r="H19" s="43">
        <f t="shared" si="3"/>
        <v>1370529.02</v>
      </c>
      <c r="I19" s="68">
        <f t="shared" si="1"/>
        <v>0.99940133445145296</v>
      </c>
    </row>
    <row r="20" spans="1:9" ht="90">
      <c r="A20" s="39" t="s">
        <v>77</v>
      </c>
      <c r="B20" s="37">
        <v>957</v>
      </c>
      <c r="C20" s="36" t="s">
        <v>45</v>
      </c>
      <c r="D20" s="36" t="s">
        <v>60</v>
      </c>
      <c r="E20" s="36" t="s">
        <v>188</v>
      </c>
      <c r="F20" s="36" t="s">
        <v>47</v>
      </c>
      <c r="G20" s="43">
        <f>G21</f>
        <v>1371350</v>
      </c>
      <c r="H20" s="43">
        <f t="shared" si="3"/>
        <v>1370529.02</v>
      </c>
      <c r="I20" s="68">
        <f t="shared" si="1"/>
        <v>0.99940133445145296</v>
      </c>
    </row>
    <row r="21" spans="1:9" ht="16.5">
      <c r="A21" s="39" t="s">
        <v>78</v>
      </c>
      <c r="B21" s="37">
        <v>957</v>
      </c>
      <c r="C21" s="36" t="s">
        <v>45</v>
      </c>
      <c r="D21" s="36" t="s">
        <v>60</v>
      </c>
      <c r="E21" s="36" t="s">
        <v>188</v>
      </c>
      <c r="F21" s="36" t="s">
        <v>47</v>
      </c>
      <c r="G21" s="43">
        <f>G22+G24+G26</f>
        <v>1371350</v>
      </c>
      <c r="H21" s="43">
        <f>H22+H24+H26</f>
        <v>1370529.02</v>
      </c>
      <c r="I21" s="68">
        <f t="shared" si="1"/>
        <v>0.99940133445145296</v>
      </c>
    </row>
    <row r="22" spans="1:9" ht="135">
      <c r="A22" s="39" t="s">
        <v>51</v>
      </c>
      <c r="B22" s="37">
        <v>957</v>
      </c>
      <c r="C22" s="36" t="s">
        <v>45</v>
      </c>
      <c r="D22" s="36" t="s">
        <v>60</v>
      </c>
      <c r="E22" s="36" t="s">
        <v>188</v>
      </c>
      <c r="F22" s="36" t="s">
        <v>52</v>
      </c>
      <c r="G22" s="43">
        <f>G23</f>
        <v>1232150</v>
      </c>
      <c r="H22" s="43">
        <f t="shared" ref="H22" si="4">H23</f>
        <v>1232028.1499999999</v>
      </c>
      <c r="I22" s="68">
        <f t="shared" si="1"/>
        <v>0.99990110781966479</v>
      </c>
    </row>
    <row r="23" spans="1:9" ht="45">
      <c r="A23" s="39" t="s">
        <v>53</v>
      </c>
      <c r="B23" s="37">
        <v>957</v>
      </c>
      <c r="C23" s="36" t="s">
        <v>45</v>
      </c>
      <c r="D23" s="36" t="s">
        <v>60</v>
      </c>
      <c r="E23" s="36" t="s">
        <v>188</v>
      </c>
      <c r="F23" s="36" t="s">
        <v>54</v>
      </c>
      <c r="G23" s="43">
        <v>1232150</v>
      </c>
      <c r="H23" s="43">
        <v>1232028.1499999999</v>
      </c>
      <c r="I23" s="68">
        <f t="shared" si="1"/>
        <v>0.99990110781966479</v>
      </c>
    </row>
    <row r="24" spans="1:9" ht="45">
      <c r="A24" s="39" t="s">
        <v>56</v>
      </c>
      <c r="B24" s="37">
        <v>957</v>
      </c>
      <c r="C24" s="36" t="s">
        <v>45</v>
      </c>
      <c r="D24" s="36" t="s">
        <v>60</v>
      </c>
      <c r="E24" s="36" t="s">
        <v>188</v>
      </c>
      <c r="F24" s="36" t="s">
        <v>57</v>
      </c>
      <c r="G24" s="43">
        <f>G25</f>
        <v>139200</v>
      </c>
      <c r="H24" s="43">
        <f t="shared" ref="H24" si="5">H25</f>
        <v>138500.87</v>
      </c>
      <c r="I24" s="68">
        <f t="shared" si="1"/>
        <v>0.99497751436781601</v>
      </c>
    </row>
    <row r="25" spans="1:9" ht="60">
      <c r="A25" s="39" t="s">
        <v>58</v>
      </c>
      <c r="B25" s="37">
        <v>957</v>
      </c>
      <c r="C25" s="36" t="s">
        <v>45</v>
      </c>
      <c r="D25" s="36" t="s">
        <v>60</v>
      </c>
      <c r="E25" s="36" t="s">
        <v>188</v>
      </c>
      <c r="F25" s="36" t="s">
        <v>59</v>
      </c>
      <c r="G25" s="43">
        <v>139200</v>
      </c>
      <c r="H25" s="43">
        <v>138500.87</v>
      </c>
      <c r="I25" s="68">
        <f t="shared" si="1"/>
        <v>0.99497751436781601</v>
      </c>
    </row>
    <row r="26" spans="1:9" ht="16.5">
      <c r="A26" s="39" t="s">
        <v>61</v>
      </c>
      <c r="B26" s="37">
        <v>957</v>
      </c>
      <c r="C26" s="36" t="s">
        <v>45</v>
      </c>
      <c r="D26" s="36" t="s">
        <v>60</v>
      </c>
      <c r="E26" s="36" t="s">
        <v>104</v>
      </c>
      <c r="F26" s="36" t="s">
        <v>62</v>
      </c>
      <c r="G26" s="43">
        <f>G27</f>
        <v>0</v>
      </c>
      <c r="H26" s="43">
        <f t="shared" ref="H26" si="6">H27</f>
        <v>0</v>
      </c>
      <c r="I26" s="68" t="e">
        <f t="shared" si="1"/>
        <v>#DIV/0!</v>
      </c>
    </row>
    <row r="27" spans="1:9" ht="30">
      <c r="A27" s="40" t="s">
        <v>63</v>
      </c>
      <c r="B27" s="37">
        <v>957</v>
      </c>
      <c r="C27" s="36" t="s">
        <v>45</v>
      </c>
      <c r="D27" s="36" t="s">
        <v>60</v>
      </c>
      <c r="E27" s="36" t="s">
        <v>104</v>
      </c>
      <c r="F27" s="36" t="s">
        <v>64</v>
      </c>
      <c r="G27" s="43"/>
      <c r="H27" s="43"/>
      <c r="I27" s="68" t="e">
        <f t="shared" si="1"/>
        <v>#DIV/0!</v>
      </c>
    </row>
    <row r="28" spans="1:9" ht="30">
      <c r="A28" s="39" t="s">
        <v>79</v>
      </c>
      <c r="B28" s="37">
        <v>957</v>
      </c>
      <c r="C28" s="36" t="s">
        <v>45</v>
      </c>
      <c r="D28" s="36" t="s">
        <v>71</v>
      </c>
      <c r="E28" s="36" t="s">
        <v>101</v>
      </c>
      <c r="F28" s="36" t="s">
        <v>47</v>
      </c>
      <c r="G28" s="43">
        <f t="shared" ref="G28:H33" si="7">G29</f>
        <v>293922.38</v>
      </c>
      <c r="H28" s="43">
        <f t="shared" si="7"/>
        <v>293922.38</v>
      </c>
      <c r="I28" s="68">
        <f t="shared" si="1"/>
        <v>1</v>
      </c>
    </row>
    <row r="29" spans="1:9" ht="45">
      <c r="A29" s="38" t="s">
        <v>82</v>
      </c>
      <c r="B29" s="37">
        <v>957</v>
      </c>
      <c r="C29" s="36" t="s">
        <v>45</v>
      </c>
      <c r="D29" s="36" t="s">
        <v>71</v>
      </c>
      <c r="E29" s="45" t="s">
        <v>102</v>
      </c>
      <c r="F29" s="36" t="s">
        <v>47</v>
      </c>
      <c r="G29" s="43">
        <f t="shared" si="7"/>
        <v>293922.38</v>
      </c>
      <c r="H29" s="43">
        <f t="shared" si="7"/>
        <v>293922.38</v>
      </c>
      <c r="I29" s="68">
        <f t="shared" si="1"/>
        <v>1</v>
      </c>
    </row>
    <row r="30" spans="1:9" ht="45">
      <c r="A30" s="38" t="s">
        <v>83</v>
      </c>
      <c r="B30" s="37">
        <v>957</v>
      </c>
      <c r="C30" s="36" t="s">
        <v>45</v>
      </c>
      <c r="D30" s="36" t="s">
        <v>71</v>
      </c>
      <c r="E30" s="45" t="s">
        <v>103</v>
      </c>
      <c r="F30" s="36" t="s">
        <v>47</v>
      </c>
      <c r="G30" s="43">
        <f t="shared" si="7"/>
        <v>293922.38</v>
      </c>
      <c r="H30" s="43">
        <f t="shared" si="7"/>
        <v>293922.38</v>
      </c>
      <c r="I30" s="68">
        <f t="shared" si="1"/>
        <v>1</v>
      </c>
    </row>
    <row r="31" spans="1:9" ht="30">
      <c r="A31" s="39" t="s">
        <v>80</v>
      </c>
      <c r="B31" s="37">
        <v>957</v>
      </c>
      <c r="C31" s="36" t="s">
        <v>45</v>
      </c>
      <c r="D31" s="36" t="s">
        <v>71</v>
      </c>
      <c r="E31" s="36" t="s">
        <v>174</v>
      </c>
      <c r="F31" s="36" t="s">
        <v>47</v>
      </c>
      <c r="G31" s="43">
        <f t="shared" si="7"/>
        <v>293922.38</v>
      </c>
      <c r="H31" s="43">
        <f t="shared" si="7"/>
        <v>293922.38</v>
      </c>
      <c r="I31" s="68">
        <f t="shared" si="1"/>
        <v>1</v>
      </c>
    </row>
    <row r="32" spans="1:9" ht="30">
      <c r="A32" s="39" t="s">
        <v>81</v>
      </c>
      <c r="B32" s="37">
        <v>957</v>
      </c>
      <c r="C32" s="36" t="s">
        <v>45</v>
      </c>
      <c r="D32" s="36" t="s">
        <v>71</v>
      </c>
      <c r="E32" s="36" t="s">
        <v>174</v>
      </c>
      <c r="F32" s="36" t="s">
        <v>47</v>
      </c>
      <c r="G32" s="43">
        <f t="shared" si="7"/>
        <v>293922.38</v>
      </c>
      <c r="H32" s="43">
        <f t="shared" si="7"/>
        <v>293922.38</v>
      </c>
      <c r="I32" s="68">
        <f t="shared" si="1"/>
        <v>1</v>
      </c>
    </row>
    <row r="33" spans="1:9" ht="45">
      <c r="A33" s="39" t="s">
        <v>56</v>
      </c>
      <c r="B33" s="37">
        <v>957</v>
      </c>
      <c r="C33" s="36" t="s">
        <v>45</v>
      </c>
      <c r="D33" s="36" t="s">
        <v>71</v>
      </c>
      <c r="E33" s="36" t="s">
        <v>174</v>
      </c>
      <c r="F33" s="36" t="s">
        <v>57</v>
      </c>
      <c r="G33" s="43">
        <f t="shared" si="7"/>
        <v>293922.38</v>
      </c>
      <c r="H33" s="43">
        <f t="shared" si="7"/>
        <v>293922.38</v>
      </c>
      <c r="I33" s="68">
        <f t="shared" si="1"/>
        <v>1</v>
      </c>
    </row>
    <row r="34" spans="1:9" ht="60">
      <c r="A34" s="39" t="s">
        <v>58</v>
      </c>
      <c r="B34" s="37">
        <v>957</v>
      </c>
      <c r="C34" s="36" t="s">
        <v>45</v>
      </c>
      <c r="D34" s="36" t="s">
        <v>71</v>
      </c>
      <c r="E34" s="36" t="s">
        <v>174</v>
      </c>
      <c r="F34" s="36" t="s">
        <v>59</v>
      </c>
      <c r="G34" s="43">
        <v>293922.38</v>
      </c>
      <c r="H34" s="43">
        <v>293922.38</v>
      </c>
      <c r="I34" s="68">
        <f t="shared" si="1"/>
        <v>1</v>
      </c>
    </row>
    <row r="35" spans="1:9" ht="16.5">
      <c r="A35" s="39" t="s">
        <v>90</v>
      </c>
      <c r="B35" s="37">
        <v>957</v>
      </c>
      <c r="C35" s="36" t="s">
        <v>49</v>
      </c>
      <c r="D35" s="36" t="s">
        <v>46</v>
      </c>
      <c r="E35" s="36" t="s">
        <v>101</v>
      </c>
      <c r="F35" s="36" t="s">
        <v>47</v>
      </c>
      <c r="G35" s="43">
        <f>G36</f>
        <v>126660</v>
      </c>
      <c r="H35" s="43">
        <f t="shared" ref="H35:H38" si="8">H36</f>
        <v>126660</v>
      </c>
      <c r="I35" s="68">
        <f t="shared" si="1"/>
        <v>1</v>
      </c>
    </row>
    <row r="36" spans="1:9" ht="30">
      <c r="A36" s="39" t="s">
        <v>65</v>
      </c>
      <c r="B36" s="37">
        <v>957</v>
      </c>
      <c r="C36" s="36" t="s">
        <v>49</v>
      </c>
      <c r="D36" s="36" t="s">
        <v>55</v>
      </c>
      <c r="E36" s="36" t="s">
        <v>101</v>
      </c>
      <c r="F36" s="36" t="s">
        <v>47</v>
      </c>
      <c r="G36" s="43">
        <f>G37</f>
        <v>126660</v>
      </c>
      <c r="H36" s="43">
        <f t="shared" si="8"/>
        <v>126660</v>
      </c>
      <c r="I36" s="68">
        <f t="shared" si="1"/>
        <v>1</v>
      </c>
    </row>
    <row r="37" spans="1:9" ht="47.25">
      <c r="A37" s="41" t="s">
        <v>82</v>
      </c>
      <c r="B37" s="37">
        <v>957</v>
      </c>
      <c r="C37" s="36" t="s">
        <v>49</v>
      </c>
      <c r="D37" s="36" t="s">
        <v>55</v>
      </c>
      <c r="E37" s="36" t="s">
        <v>102</v>
      </c>
      <c r="F37" s="36" t="s">
        <v>47</v>
      </c>
      <c r="G37" s="43">
        <f>G38</f>
        <v>126660</v>
      </c>
      <c r="H37" s="43">
        <f t="shared" si="8"/>
        <v>126660</v>
      </c>
      <c r="I37" s="68">
        <f t="shared" si="1"/>
        <v>1</v>
      </c>
    </row>
    <row r="38" spans="1:9" ht="45">
      <c r="A38" s="39" t="s">
        <v>83</v>
      </c>
      <c r="B38" s="37">
        <v>957</v>
      </c>
      <c r="C38" s="36" t="s">
        <v>49</v>
      </c>
      <c r="D38" s="36" t="s">
        <v>55</v>
      </c>
      <c r="E38" s="36" t="s">
        <v>103</v>
      </c>
      <c r="F38" s="36" t="s">
        <v>47</v>
      </c>
      <c r="G38" s="43">
        <f>G39</f>
        <v>126660</v>
      </c>
      <c r="H38" s="43">
        <f t="shared" si="8"/>
        <v>126660</v>
      </c>
      <c r="I38" s="68">
        <f t="shared" si="1"/>
        <v>1</v>
      </c>
    </row>
    <row r="39" spans="1:9" ht="60">
      <c r="A39" s="39" t="s">
        <v>66</v>
      </c>
      <c r="B39" s="37">
        <v>957</v>
      </c>
      <c r="C39" s="36" t="s">
        <v>49</v>
      </c>
      <c r="D39" s="36" t="s">
        <v>55</v>
      </c>
      <c r="E39" s="36" t="s">
        <v>175</v>
      </c>
      <c r="F39" s="36" t="s">
        <v>47</v>
      </c>
      <c r="G39" s="43">
        <f>G40+G42</f>
        <v>126660</v>
      </c>
      <c r="H39" s="43">
        <f>H40+H42</f>
        <v>126660</v>
      </c>
      <c r="I39" s="68">
        <f t="shared" si="1"/>
        <v>1</v>
      </c>
    </row>
    <row r="40" spans="1:9" ht="135">
      <c r="A40" s="39" t="s">
        <v>51</v>
      </c>
      <c r="B40" s="37">
        <v>957</v>
      </c>
      <c r="C40" s="36" t="s">
        <v>49</v>
      </c>
      <c r="D40" s="36" t="s">
        <v>55</v>
      </c>
      <c r="E40" s="36" t="s">
        <v>175</v>
      </c>
      <c r="F40" s="36" t="s">
        <v>52</v>
      </c>
      <c r="G40" s="43">
        <f>G41</f>
        <v>126660</v>
      </c>
      <c r="H40" s="43">
        <f t="shared" ref="H40" si="9">H41</f>
        <v>126660</v>
      </c>
      <c r="I40" s="68">
        <f t="shared" si="1"/>
        <v>1</v>
      </c>
    </row>
    <row r="41" spans="1:9" ht="45">
      <c r="A41" s="39" t="s">
        <v>53</v>
      </c>
      <c r="B41" s="37">
        <v>957</v>
      </c>
      <c r="C41" s="36" t="s">
        <v>49</v>
      </c>
      <c r="D41" s="36" t="s">
        <v>55</v>
      </c>
      <c r="E41" s="36" t="s">
        <v>175</v>
      </c>
      <c r="F41" s="36" t="s">
        <v>54</v>
      </c>
      <c r="G41" s="43">
        <v>126660</v>
      </c>
      <c r="H41" s="43">
        <v>126660</v>
      </c>
      <c r="I41" s="68">
        <f t="shared" si="1"/>
        <v>1</v>
      </c>
    </row>
    <row r="42" spans="1:9" ht="45">
      <c r="A42" s="39" t="s">
        <v>56</v>
      </c>
      <c r="B42" s="37">
        <v>957</v>
      </c>
      <c r="C42" s="36" t="s">
        <v>49</v>
      </c>
      <c r="D42" s="36" t="s">
        <v>55</v>
      </c>
      <c r="E42" s="36" t="s">
        <v>100</v>
      </c>
      <c r="F42" s="36" t="s">
        <v>57</v>
      </c>
      <c r="G42" s="43">
        <f>G43</f>
        <v>0</v>
      </c>
      <c r="H42" s="43">
        <f t="shared" ref="H42" si="10">H43</f>
        <v>0</v>
      </c>
      <c r="I42" s="68" t="e">
        <f t="shared" si="1"/>
        <v>#DIV/0!</v>
      </c>
    </row>
    <row r="43" spans="1:9" ht="60">
      <c r="A43" s="39" t="s">
        <v>58</v>
      </c>
      <c r="B43" s="37">
        <v>957</v>
      </c>
      <c r="C43" s="36" t="s">
        <v>49</v>
      </c>
      <c r="D43" s="36" t="s">
        <v>55</v>
      </c>
      <c r="E43" s="36" t="s">
        <v>100</v>
      </c>
      <c r="F43" s="36" t="s">
        <v>59</v>
      </c>
      <c r="G43" s="43">
        <v>0</v>
      </c>
      <c r="H43" s="43">
        <v>0</v>
      </c>
      <c r="I43" s="68" t="e">
        <f t="shared" si="1"/>
        <v>#DIV/0!</v>
      </c>
    </row>
    <row r="44" spans="1:9" ht="75">
      <c r="A44" s="39" t="s">
        <v>176</v>
      </c>
      <c r="B44" s="37"/>
      <c r="C44" s="36" t="s">
        <v>55</v>
      </c>
      <c r="D44" s="36" t="s">
        <v>177</v>
      </c>
      <c r="E44" s="36" t="s">
        <v>178</v>
      </c>
      <c r="F44" s="36" t="s">
        <v>47</v>
      </c>
      <c r="G44" s="43">
        <f>G45</f>
        <v>90000</v>
      </c>
      <c r="H44" s="43">
        <f>H45</f>
        <v>66227.89</v>
      </c>
      <c r="I44" s="68">
        <f t="shared" si="1"/>
        <v>0.73586544444444446</v>
      </c>
    </row>
    <row r="45" spans="1:9" ht="45">
      <c r="A45" s="39" t="s">
        <v>56</v>
      </c>
      <c r="B45" s="37"/>
      <c r="C45" s="36" t="s">
        <v>55</v>
      </c>
      <c r="D45" s="36" t="s">
        <v>177</v>
      </c>
      <c r="E45" s="36" t="s">
        <v>178</v>
      </c>
      <c r="F45" s="36" t="s">
        <v>57</v>
      </c>
      <c r="G45" s="43">
        <f>G46</f>
        <v>90000</v>
      </c>
      <c r="H45" s="43">
        <f>H46</f>
        <v>66227.89</v>
      </c>
      <c r="I45" s="68">
        <f t="shared" si="1"/>
        <v>0.73586544444444446</v>
      </c>
    </row>
    <row r="46" spans="1:9" ht="60">
      <c r="A46" s="39" t="s">
        <v>58</v>
      </c>
      <c r="B46" s="37"/>
      <c r="C46" s="36" t="s">
        <v>55</v>
      </c>
      <c r="D46" s="36" t="s">
        <v>177</v>
      </c>
      <c r="E46" s="36" t="s">
        <v>178</v>
      </c>
      <c r="F46" s="36" t="s">
        <v>59</v>
      </c>
      <c r="G46" s="43">
        <v>90000</v>
      </c>
      <c r="H46" s="43">
        <v>66227.89</v>
      </c>
      <c r="I46" s="68">
        <f t="shared" si="1"/>
        <v>0.73586544444444446</v>
      </c>
    </row>
    <row r="47" spans="1:9" ht="16.5">
      <c r="A47" s="49" t="s">
        <v>91</v>
      </c>
      <c r="B47" s="37">
        <v>957</v>
      </c>
      <c r="C47" s="36" t="s">
        <v>60</v>
      </c>
      <c r="D47" s="36" t="s">
        <v>46</v>
      </c>
      <c r="E47" s="36" t="s">
        <v>101</v>
      </c>
      <c r="F47" s="36" t="s">
        <v>47</v>
      </c>
      <c r="G47" s="43">
        <f t="shared" ref="G47:H51" si="11">G48</f>
        <v>2168340</v>
      </c>
      <c r="H47" s="43">
        <f t="shared" si="11"/>
        <v>1798576.22</v>
      </c>
      <c r="I47" s="68">
        <f t="shared" si="1"/>
        <v>0.82947149432284606</v>
      </c>
    </row>
    <row r="48" spans="1:9" ht="30">
      <c r="A48" s="39" t="s">
        <v>69</v>
      </c>
      <c r="B48" s="37">
        <v>956</v>
      </c>
      <c r="C48" s="36" t="s">
        <v>60</v>
      </c>
      <c r="D48" s="36" t="s">
        <v>67</v>
      </c>
      <c r="E48" s="36" t="s">
        <v>101</v>
      </c>
      <c r="F48" s="36" t="s">
        <v>47</v>
      </c>
      <c r="G48" s="43">
        <f>G49</f>
        <v>2168340</v>
      </c>
      <c r="H48" s="43">
        <f>H49</f>
        <v>1798576.22</v>
      </c>
      <c r="I48" s="68">
        <f t="shared" si="1"/>
        <v>0.82947149432284606</v>
      </c>
    </row>
    <row r="49" spans="1:9" ht="45">
      <c r="A49" s="39" t="s">
        <v>189</v>
      </c>
      <c r="B49" s="37">
        <v>956</v>
      </c>
      <c r="C49" s="36" t="s">
        <v>60</v>
      </c>
      <c r="D49" s="36" t="s">
        <v>67</v>
      </c>
      <c r="E49" s="36" t="s">
        <v>190</v>
      </c>
      <c r="F49" s="36" t="s">
        <v>47</v>
      </c>
      <c r="G49" s="43">
        <f t="shared" si="11"/>
        <v>2168340</v>
      </c>
      <c r="H49" s="43">
        <f t="shared" si="11"/>
        <v>1798576.22</v>
      </c>
      <c r="I49" s="68">
        <f t="shared" si="1"/>
        <v>0.82947149432284606</v>
      </c>
    </row>
    <row r="50" spans="1:9" ht="45" hidden="1">
      <c r="A50" s="39" t="s">
        <v>189</v>
      </c>
      <c r="B50" s="37">
        <v>957</v>
      </c>
      <c r="C50" s="36" t="s">
        <v>60</v>
      </c>
      <c r="D50" s="36" t="s">
        <v>67</v>
      </c>
      <c r="E50" s="36" t="s">
        <v>190</v>
      </c>
      <c r="F50" s="36" t="s">
        <v>47</v>
      </c>
      <c r="G50" s="43">
        <f t="shared" si="11"/>
        <v>2168340</v>
      </c>
      <c r="H50" s="43">
        <f t="shared" si="11"/>
        <v>1798576.22</v>
      </c>
      <c r="I50" s="68">
        <f t="shared" si="1"/>
        <v>0.82947149432284606</v>
      </c>
    </row>
    <row r="51" spans="1:9" ht="45">
      <c r="A51" s="39" t="s">
        <v>56</v>
      </c>
      <c r="B51" s="37">
        <v>957</v>
      </c>
      <c r="C51" s="36" t="s">
        <v>60</v>
      </c>
      <c r="D51" s="36" t="s">
        <v>67</v>
      </c>
      <c r="E51" s="36" t="s">
        <v>190</v>
      </c>
      <c r="F51" s="36" t="s">
        <v>57</v>
      </c>
      <c r="G51" s="43">
        <f t="shared" si="11"/>
        <v>2168340</v>
      </c>
      <c r="H51" s="43">
        <f t="shared" si="11"/>
        <v>1798576.22</v>
      </c>
      <c r="I51" s="68">
        <f t="shared" si="1"/>
        <v>0.82947149432284606</v>
      </c>
    </row>
    <row r="52" spans="1:9" ht="60">
      <c r="A52" s="42" t="s">
        <v>58</v>
      </c>
      <c r="B52" s="37">
        <v>957</v>
      </c>
      <c r="C52" s="36" t="s">
        <v>60</v>
      </c>
      <c r="D52" s="36" t="s">
        <v>67</v>
      </c>
      <c r="E52" s="36" t="s">
        <v>190</v>
      </c>
      <c r="F52" s="36" t="s">
        <v>59</v>
      </c>
      <c r="G52" s="43">
        <f>G57</f>
        <v>2168340</v>
      </c>
      <c r="H52" s="43">
        <f>H57</f>
        <v>1798576.22</v>
      </c>
      <c r="I52" s="68">
        <f t="shared" si="1"/>
        <v>0.82947149432284606</v>
      </c>
    </row>
    <row r="53" spans="1:9" ht="30">
      <c r="A53" s="38" t="s">
        <v>92</v>
      </c>
      <c r="B53" s="37">
        <v>957</v>
      </c>
      <c r="C53" s="36" t="s">
        <v>70</v>
      </c>
      <c r="D53" s="36" t="s">
        <v>46</v>
      </c>
      <c r="E53" s="36" t="s">
        <v>190</v>
      </c>
      <c r="F53" s="36" t="s">
        <v>47</v>
      </c>
      <c r="G53" s="43">
        <f>G54</f>
        <v>0</v>
      </c>
      <c r="H53" s="43">
        <f t="shared" ref="H53:H55" si="12">H54</f>
        <v>0</v>
      </c>
      <c r="I53" s="68" t="e">
        <f t="shared" si="1"/>
        <v>#DIV/0!</v>
      </c>
    </row>
    <row r="54" spans="1:9" ht="16.5">
      <c r="A54" s="41" t="s">
        <v>84</v>
      </c>
      <c r="B54" s="37">
        <v>957</v>
      </c>
      <c r="C54" s="36" t="s">
        <v>70</v>
      </c>
      <c r="D54" s="36" t="s">
        <v>55</v>
      </c>
      <c r="E54" s="36" t="s">
        <v>190</v>
      </c>
      <c r="F54" s="36" t="s">
        <v>47</v>
      </c>
      <c r="G54" s="43">
        <f>G55</f>
        <v>0</v>
      </c>
      <c r="H54" s="43">
        <f t="shared" si="12"/>
        <v>0</v>
      </c>
      <c r="I54" s="68" t="e">
        <f t="shared" si="1"/>
        <v>#DIV/0!</v>
      </c>
    </row>
    <row r="55" spans="1:9" ht="16.5">
      <c r="A55" s="39" t="s">
        <v>84</v>
      </c>
      <c r="B55" s="37">
        <v>957</v>
      </c>
      <c r="C55" s="36" t="s">
        <v>70</v>
      </c>
      <c r="D55" s="36" t="s">
        <v>55</v>
      </c>
      <c r="E55" s="36" t="s">
        <v>190</v>
      </c>
      <c r="F55" s="36" t="s">
        <v>47</v>
      </c>
      <c r="G55" s="43">
        <f>G56</f>
        <v>0</v>
      </c>
      <c r="H55" s="43">
        <f t="shared" si="12"/>
        <v>0</v>
      </c>
      <c r="I55" s="68" t="e">
        <f t="shared" si="1"/>
        <v>#DIV/0!</v>
      </c>
    </row>
    <row r="56" spans="1:9" ht="30">
      <c r="A56" s="39" t="s">
        <v>85</v>
      </c>
      <c r="B56" s="37">
        <v>957</v>
      </c>
      <c r="C56" s="36" t="s">
        <v>70</v>
      </c>
      <c r="D56" s="36" t="s">
        <v>55</v>
      </c>
      <c r="E56" s="36" t="s">
        <v>190</v>
      </c>
      <c r="F56" s="36" t="s">
        <v>47</v>
      </c>
      <c r="G56" s="43"/>
      <c r="H56" s="43"/>
      <c r="I56" s="68" t="e">
        <f t="shared" si="1"/>
        <v>#DIV/0!</v>
      </c>
    </row>
    <row r="57" spans="1:9" ht="60">
      <c r="A57" s="39" t="s">
        <v>191</v>
      </c>
      <c r="B57" s="37">
        <v>957</v>
      </c>
      <c r="C57" s="36" t="s">
        <v>60</v>
      </c>
      <c r="D57" s="36" t="s">
        <v>67</v>
      </c>
      <c r="E57" s="36" t="s">
        <v>190</v>
      </c>
      <c r="F57" s="36" t="s">
        <v>59</v>
      </c>
      <c r="G57" s="43">
        <v>2168340</v>
      </c>
      <c r="H57" s="43">
        <v>1798576.22</v>
      </c>
      <c r="I57" s="68">
        <f t="shared" si="1"/>
        <v>0.82947149432284606</v>
      </c>
    </row>
    <row r="58" spans="1:9" ht="30">
      <c r="A58" s="39" t="s">
        <v>179</v>
      </c>
      <c r="B58" s="37"/>
      <c r="C58" s="36" t="s">
        <v>71</v>
      </c>
      <c r="D58" s="36" t="s">
        <v>71</v>
      </c>
      <c r="E58" s="36" t="s">
        <v>180</v>
      </c>
      <c r="F58" s="36" t="s">
        <v>47</v>
      </c>
      <c r="G58" s="43">
        <f>G59</f>
        <v>10000</v>
      </c>
      <c r="H58" s="43">
        <f>H59</f>
        <v>0</v>
      </c>
      <c r="I58" s="68">
        <f t="shared" si="1"/>
        <v>0</v>
      </c>
    </row>
    <row r="59" spans="1:9" ht="45">
      <c r="A59" s="39" t="s">
        <v>56</v>
      </c>
      <c r="B59" s="37"/>
      <c r="C59" s="36" t="s">
        <v>71</v>
      </c>
      <c r="D59" s="36" t="s">
        <v>71</v>
      </c>
      <c r="E59" s="36" t="s">
        <v>180</v>
      </c>
      <c r="F59" s="36" t="s">
        <v>57</v>
      </c>
      <c r="G59" s="43">
        <f>G60</f>
        <v>10000</v>
      </c>
      <c r="H59" s="43">
        <f>H60</f>
        <v>0</v>
      </c>
      <c r="I59" s="68">
        <f t="shared" si="1"/>
        <v>0</v>
      </c>
    </row>
    <row r="60" spans="1:9" ht="75">
      <c r="A60" s="39" t="s">
        <v>158</v>
      </c>
      <c r="B60" s="37"/>
      <c r="C60" s="36" t="s">
        <v>71</v>
      </c>
      <c r="D60" s="36" t="s">
        <v>71</v>
      </c>
      <c r="E60" s="36" t="s">
        <v>180</v>
      </c>
      <c r="F60" s="36" t="s">
        <v>59</v>
      </c>
      <c r="G60" s="43">
        <v>10000</v>
      </c>
      <c r="H60" s="43">
        <v>0</v>
      </c>
      <c r="I60" s="68">
        <f t="shared" si="1"/>
        <v>0</v>
      </c>
    </row>
    <row r="61" spans="1:9" ht="16.5">
      <c r="A61" s="38" t="s">
        <v>93</v>
      </c>
      <c r="B61" s="37">
        <v>957</v>
      </c>
      <c r="C61" s="36" t="s">
        <v>68</v>
      </c>
      <c r="D61" s="36" t="s">
        <v>46</v>
      </c>
      <c r="E61" s="36" t="s">
        <v>101</v>
      </c>
      <c r="F61" s="36" t="s">
        <v>47</v>
      </c>
      <c r="G61" s="43">
        <f>G62</f>
        <v>4762209.4399999995</v>
      </c>
      <c r="H61" s="43">
        <f t="shared" ref="H61:H65" si="13">H62</f>
        <v>3879856.65</v>
      </c>
      <c r="I61" s="68">
        <f t="shared" si="1"/>
        <v>0.81471776890182313</v>
      </c>
    </row>
    <row r="62" spans="1:9" ht="16.5">
      <c r="A62" s="38" t="s">
        <v>72</v>
      </c>
      <c r="B62" s="37">
        <v>957</v>
      </c>
      <c r="C62" s="36" t="s">
        <v>68</v>
      </c>
      <c r="D62" s="36" t="s">
        <v>45</v>
      </c>
      <c r="E62" s="36" t="s">
        <v>101</v>
      </c>
      <c r="F62" s="36" t="s">
        <v>47</v>
      </c>
      <c r="G62" s="43">
        <f>G63</f>
        <v>4762209.4399999995</v>
      </c>
      <c r="H62" s="43">
        <f t="shared" si="13"/>
        <v>3879856.65</v>
      </c>
      <c r="I62" s="68">
        <f t="shared" si="1"/>
        <v>0.81471776890182313</v>
      </c>
    </row>
    <row r="63" spans="1:9" ht="45">
      <c r="A63" s="38" t="s">
        <v>82</v>
      </c>
      <c r="B63" s="37">
        <v>957</v>
      </c>
      <c r="C63" s="36" t="s">
        <v>68</v>
      </c>
      <c r="D63" s="36" t="s">
        <v>45</v>
      </c>
      <c r="E63" s="36" t="s">
        <v>102</v>
      </c>
      <c r="F63" s="36" t="s">
        <v>47</v>
      </c>
      <c r="G63" s="43">
        <f>G64</f>
        <v>4762209.4399999995</v>
      </c>
      <c r="H63" s="43">
        <f t="shared" si="13"/>
        <v>3879856.65</v>
      </c>
      <c r="I63" s="68">
        <f t="shared" si="1"/>
        <v>0.81471776890182313</v>
      </c>
    </row>
    <row r="64" spans="1:9" ht="45">
      <c r="A64" s="38" t="s">
        <v>83</v>
      </c>
      <c r="B64" s="37">
        <v>957</v>
      </c>
      <c r="C64" s="36" t="s">
        <v>68</v>
      </c>
      <c r="D64" s="36" t="s">
        <v>45</v>
      </c>
      <c r="E64" s="36" t="s">
        <v>103</v>
      </c>
      <c r="F64" s="36" t="s">
        <v>47</v>
      </c>
      <c r="G64" s="43">
        <f>G65</f>
        <v>4762209.4399999995</v>
      </c>
      <c r="H64" s="43">
        <f t="shared" si="13"/>
        <v>3879856.65</v>
      </c>
      <c r="I64" s="68">
        <f t="shared" si="1"/>
        <v>0.81471776890182313</v>
      </c>
    </row>
    <row r="65" spans="1:9" ht="47.25">
      <c r="A65" s="41" t="s">
        <v>86</v>
      </c>
      <c r="B65" s="37">
        <v>957</v>
      </c>
      <c r="C65" s="36" t="s">
        <v>68</v>
      </c>
      <c r="D65" s="36" t="s">
        <v>45</v>
      </c>
      <c r="E65" s="36" t="s">
        <v>181</v>
      </c>
      <c r="F65" s="36" t="s">
        <v>47</v>
      </c>
      <c r="G65" s="43">
        <f>G66</f>
        <v>4762209.4399999995</v>
      </c>
      <c r="H65" s="43">
        <f t="shared" si="13"/>
        <v>3879856.65</v>
      </c>
      <c r="I65" s="68">
        <f t="shared" si="1"/>
        <v>0.81471776890182313</v>
      </c>
    </row>
    <row r="66" spans="1:9" ht="47.25">
      <c r="A66" s="41" t="s">
        <v>87</v>
      </c>
      <c r="B66" s="37">
        <v>957</v>
      </c>
      <c r="C66" s="36" t="s">
        <v>68</v>
      </c>
      <c r="D66" s="36" t="s">
        <v>45</v>
      </c>
      <c r="E66" s="36" t="s">
        <v>181</v>
      </c>
      <c r="F66" s="36" t="s">
        <v>47</v>
      </c>
      <c r="G66" s="43">
        <f>G71+G69+G77</f>
        <v>4762209.4399999995</v>
      </c>
      <c r="H66" s="43">
        <f>H71+H69+H77</f>
        <v>3879856.65</v>
      </c>
      <c r="I66" s="68">
        <f t="shared" si="1"/>
        <v>0.81471776890182313</v>
      </c>
    </row>
    <row r="67" spans="1:9" ht="135">
      <c r="A67" s="39" t="s">
        <v>51</v>
      </c>
      <c r="B67" s="37">
        <v>957</v>
      </c>
      <c r="C67" s="36" t="s">
        <v>68</v>
      </c>
      <c r="D67" s="36" t="s">
        <v>45</v>
      </c>
      <c r="E67" s="36" t="s">
        <v>181</v>
      </c>
      <c r="F67" s="36" t="s">
        <v>52</v>
      </c>
      <c r="G67" s="43">
        <f>G68</f>
        <v>0</v>
      </c>
      <c r="H67" s="43">
        <f t="shared" ref="H67" si="14">H68</f>
        <v>0</v>
      </c>
      <c r="I67" s="68" t="e">
        <f t="shared" si="1"/>
        <v>#DIV/0!</v>
      </c>
    </row>
    <row r="68" spans="1:9" ht="45">
      <c r="A68" s="39" t="s">
        <v>53</v>
      </c>
      <c r="B68" s="37">
        <v>957</v>
      </c>
      <c r="C68" s="36" t="s">
        <v>68</v>
      </c>
      <c r="D68" s="36" t="s">
        <v>45</v>
      </c>
      <c r="E68" s="36" t="s">
        <v>181</v>
      </c>
      <c r="F68" s="36" t="s">
        <v>54</v>
      </c>
      <c r="G68" s="43"/>
      <c r="H68" s="43"/>
      <c r="I68" s="68" t="e">
        <f t="shared" si="1"/>
        <v>#DIV/0!</v>
      </c>
    </row>
    <row r="69" spans="1:9" ht="45">
      <c r="A69" s="39" t="s">
        <v>56</v>
      </c>
      <c r="B69" s="37">
        <v>957</v>
      </c>
      <c r="C69" s="36" t="s">
        <v>68</v>
      </c>
      <c r="D69" s="36" t="s">
        <v>45</v>
      </c>
      <c r="E69" s="36" t="s">
        <v>181</v>
      </c>
      <c r="F69" s="36" t="s">
        <v>57</v>
      </c>
      <c r="G69" s="43">
        <f>G70</f>
        <v>2506309.44</v>
      </c>
      <c r="H69" s="43">
        <f t="shared" ref="H69" si="15">H70</f>
        <v>1638220.3</v>
      </c>
      <c r="I69" s="68">
        <f t="shared" si="1"/>
        <v>0.65363848288422044</v>
      </c>
    </row>
    <row r="70" spans="1:9" ht="60">
      <c r="A70" s="39" t="s">
        <v>58</v>
      </c>
      <c r="B70" s="37">
        <v>957</v>
      </c>
      <c r="C70" s="36" t="s">
        <v>68</v>
      </c>
      <c r="D70" s="36" t="s">
        <v>45</v>
      </c>
      <c r="E70" s="36" t="s">
        <v>181</v>
      </c>
      <c r="F70" s="36" t="s">
        <v>59</v>
      </c>
      <c r="G70" s="43">
        <v>2506309.44</v>
      </c>
      <c r="H70" s="43">
        <v>1638220.3</v>
      </c>
      <c r="I70" s="68">
        <f t="shared" si="1"/>
        <v>0.65363848288422044</v>
      </c>
    </row>
    <row r="71" spans="1:9" ht="16.5">
      <c r="A71" s="41" t="s">
        <v>148</v>
      </c>
      <c r="B71" s="37">
        <v>957</v>
      </c>
      <c r="C71" s="36" t="s">
        <v>68</v>
      </c>
      <c r="D71" s="36" t="s">
        <v>45</v>
      </c>
      <c r="E71" s="36" t="s">
        <v>181</v>
      </c>
      <c r="F71" s="36" t="s">
        <v>149</v>
      </c>
      <c r="G71" s="43">
        <f>G72+G76</f>
        <v>2215800</v>
      </c>
      <c r="H71" s="43">
        <f>H72+H76</f>
        <v>2215800</v>
      </c>
      <c r="I71" s="68">
        <f t="shared" si="1"/>
        <v>1</v>
      </c>
    </row>
    <row r="72" spans="1:9" ht="31.5">
      <c r="A72" s="41" t="s">
        <v>36</v>
      </c>
      <c r="B72" s="37">
        <v>957</v>
      </c>
      <c r="C72" s="36" t="s">
        <v>68</v>
      </c>
      <c r="D72" s="36" t="s">
        <v>45</v>
      </c>
      <c r="E72" s="36" t="s">
        <v>181</v>
      </c>
      <c r="F72" s="36" t="s">
        <v>150</v>
      </c>
      <c r="G72" s="43">
        <v>2146800</v>
      </c>
      <c r="H72" s="43">
        <v>2146800</v>
      </c>
      <c r="I72" s="68">
        <f t="shared" si="1"/>
        <v>1</v>
      </c>
    </row>
    <row r="73" spans="1:9" ht="135">
      <c r="A73" s="39" t="s">
        <v>51</v>
      </c>
      <c r="B73" s="37">
        <v>957</v>
      </c>
      <c r="C73" s="36" t="s">
        <v>68</v>
      </c>
      <c r="D73" s="36" t="s">
        <v>60</v>
      </c>
      <c r="E73" s="36" t="s">
        <v>181</v>
      </c>
      <c r="F73" s="36" t="s">
        <v>52</v>
      </c>
      <c r="G73" s="43">
        <f>G74</f>
        <v>0</v>
      </c>
      <c r="H73" s="43">
        <f t="shared" ref="H73" si="16">H74</f>
        <v>0</v>
      </c>
      <c r="I73" s="68" t="e">
        <f t="shared" si="1"/>
        <v>#DIV/0!</v>
      </c>
    </row>
    <row r="74" spans="1:9" ht="45">
      <c r="A74" s="39" t="s">
        <v>53</v>
      </c>
      <c r="B74" s="37">
        <v>957</v>
      </c>
      <c r="C74" s="36" t="s">
        <v>68</v>
      </c>
      <c r="D74" s="36" t="s">
        <v>60</v>
      </c>
      <c r="E74" s="36" t="s">
        <v>181</v>
      </c>
      <c r="F74" s="36" t="s">
        <v>54</v>
      </c>
      <c r="G74" s="43">
        <v>0</v>
      </c>
      <c r="H74" s="43">
        <v>0</v>
      </c>
      <c r="I74" s="68" t="e">
        <f t="shared" si="1"/>
        <v>#DIV/0!</v>
      </c>
    </row>
    <row r="75" spans="1:9" ht="45">
      <c r="A75" s="39" t="s">
        <v>56</v>
      </c>
      <c r="B75" s="37">
        <v>957</v>
      </c>
      <c r="C75" s="36" t="s">
        <v>68</v>
      </c>
      <c r="D75" s="36" t="s">
        <v>60</v>
      </c>
      <c r="E75" s="36" t="s">
        <v>181</v>
      </c>
      <c r="F75" s="36" t="s">
        <v>57</v>
      </c>
      <c r="G75" s="43">
        <f>G76</f>
        <v>69000</v>
      </c>
      <c r="H75" s="43">
        <f t="shared" ref="H75" si="17">H76</f>
        <v>69000</v>
      </c>
      <c r="I75" s="68">
        <f t="shared" si="1"/>
        <v>1</v>
      </c>
    </row>
    <row r="76" spans="1:9" ht="47.25">
      <c r="A76" s="41" t="s">
        <v>159</v>
      </c>
      <c r="B76" s="37">
        <v>957</v>
      </c>
      <c r="C76" s="36" t="s">
        <v>68</v>
      </c>
      <c r="D76" s="36" t="s">
        <v>60</v>
      </c>
      <c r="E76" s="36" t="s">
        <v>181</v>
      </c>
      <c r="F76" s="36" t="s">
        <v>59</v>
      </c>
      <c r="G76" s="43">
        <v>69000</v>
      </c>
      <c r="H76" s="43">
        <v>69000</v>
      </c>
      <c r="I76" s="68">
        <f t="shared" si="1"/>
        <v>1</v>
      </c>
    </row>
    <row r="77" spans="1:9" ht="31.5">
      <c r="A77" s="91" t="s">
        <v>61</v>
      </c>
      <c r="B77" s="92"/>
      <c r="C77" s="36" t="s">
        <v>68</v>
      </c>
      <c r="D77" s="36" t="s">
        <v>60</v>
      </c>
      <c r="E77" s="36" t="s">
        <v>181</v>
      </c>
      <c r="F77" s="93" t="s">
        <v>62</v>
      </c>
      <c r="G77" s="94">
        <f>G78</f>
        <v>40100</v>
      </c>
      <c r="H77" s="94">
        <f>H78</f>
        <v>25836.35</v>
      </c>
      <c r="I77" s="68">
        <f t="shared" si="1"/>
        <v>0.64429800498753109</v>
      </c>
    </row>
    <row r="78" spans="1:9" ht="31.5">
      <c r="A78" s="91" t="s">
        <v>63</v>
      </c>
      <c r="B78" s="92"/>
      <c r="C78" s="36" t="s">
        <v>68</v>
      </c>
      <c r="D78" s="36" t="s">
        <v>60</v>
      </c>
      <c r="E78" s="36" t="s">
        <v>181</v>
      </c>
      <c r="F78" s="93" t="s">
        <v>64</v>
      </c>
      <c r="G78" s="94">
        <v>40100</v>
      </c>
      <c r="H78" s="94">
        <v>25836.35</v>
      </c>
      <c r="I78" s="68">
        <f t="shared" ref="I78:I81" si="18">H78/G78</f>
        <v>0.64429800498753109</v>
      </c>
    </row>
    <row r="79" spans="1:9" ht="47.25">
      <c r="A79" s="91" t="s">
        <v>182</v>
      </c>
      <c r="B79" s="92"/>
      <c r="C79" s="36" t="s">
        <v>183</v>
      </c>
      <c r="D79" s="36" t="s">
        <v>49</v>
      </c>
      <c r="E79" s="36" t="s">
        <v>184</v>
      </c>
      <c r="F79" s="93" t="s">
        <v>47</v>
      </c>
      <c r="G79" s="94">
        <f>G80</f>
        <v>10000</v>
      </c>
      <c r="H79" s="94">
        <f>H80</f>
        <v>0</v>
      </c>
      <c r="I79" s="68">
        <f t="shared" si="18"/>
        <v>0</v>
      </c>
    </row>
    <row r="80" spans="1:9" ht="45">
      <c r="A80" s="39" t="s">
        <v>56</v>
      </c>
      <c r="B80" s="92"/>
      <c r="C80" s="36" t="s">
        <v>183</v>
      </c>
      <c r="D80" s="36" t="s">
        <v>49</v>
      </c>
      <c r="E80" s="36" t="s">
        <v>184</v>
      </c>
      <c r="F80" s="93" t="s">
        <v>57</v>
      </c>
      <c r="G80" s="94">
        <f>G81</f>
        <v>10000</v>
      </c>
      <c r="H80" s="94">
        <f>H81</f>
        <v>0</v>
      </c>
      <c r="I80" s="68">
        <f t="shared" si="18"/>
        <v>0</v>
      </c>
    </row>
    <row r="81" spans="1:9" ht="60">
      <c r="A81" s="39" t="s">
        <v>58</v>
      </c>
      <c r="B81" s="92"/>
      <c r="C81" s="36" t="s">
        <v>183</v>
      </c>
      <c r="D81" s="36" t="s">
        <v>49</v>
      </c>
      <c r="E81" s="36" t="s">
        <v>184</v>
      </c>
      <c r="F81" s="93" t="s">
        <v>59</v>
      </c>
      <c r="G81" s="94">
        <v>10000</v>
      </c>
      <c r="H81" s="94">
        <v>0</v>
      </c>
      <c r="I81" s="68">
        <f t="shared" si="18"/>
        <v>0</v>
      </c>
    </row>
    <row r="82" spans="1:9" ht="17.25" thickBot="1">
      <c r="A82" s="46" t="s">
        <v>76</v>
      </c>
      <c r="B82" s="44"/>
      <c r="C82" s="47"/>
      <c r="D82" s="47"/>
      <c r="E82" s="47"/>
      <c r="F82" s="47"/>
      <c r="G82" s="48">
        <f>G8</f>
        <v>9691231.8200000003</v>
      </c>
      <c r="H82" s="48">
        <f t="shared" ref="H82" si="19">H8</f>
        <v>8394499.4299999997</v>
      </c>
      <c r="I82" s="68">
        <f t="shared" ref="I82" si="20">H82/G82</f>
        <v>0.86619529755506353</v>
      </c>
    </row>
  </sheetData>
  <mergeCells count="12">
    <mergeCell ref="I6:I7"/>
    <mergeCell ref="D1:I1"/>
    <mergeCell ref="F5:I5"/>
    <mergeCell ref="A3:I3"/>
    <mergeCell ref="F6:F7"/>
    <mergeCell ref="G6:G7"/>
    <mergeCell ref="H6:H7"/>
    <mergeCell ref="A6:A7"/>
    <mergeCell ref="B6:B7"/>
    <mergeCell ref="C6:C7"/>
    <mergeCell ref="D6:D7"/>
    <mergeCell ref="E6:E7"/>
  </mergeCells>
  <pageMargins left="1.07" right="0.48" top="0.75" bottom="0.75" header="0.3" footer="0.3"/>
  <pageSetup paperSize="9" scale="78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83"/>
  <sheetViews>
    <sheetView view="pageBreakPreview" topLeftCell="A65" zoomScale="60" workbookViewId="0">
      <selection activeCell="A81" sqref="A81"/>
    </sheetView>
  </sheetViews>
  <sheetFormatPr defaultRowHeight="15"/>
  <cols>
    <col min="1" max="1" width="33.28515625" style="11" customWidth="1"/>
    <col min="2" max="3" width="7.7109375" style="11" customWidth="1"/>
    <col min="4" max="4" width="6.7109375" style="11" customWidth="1"/>
    <col min="5" max="5" width="11.42578125" style="11" customWidth="1"/>
    <col min="6" max="6" width="7.85546875" style="11" customWidth="1"/>
    <col min="7" max="7" width="17.42578125" style="11" customWidth="1"/>
    <col min="8" max="8" width="14.85546875" style="11" customWidth="1"/>
    <col min="9" max="9" width="10.140625" style="11" bestFit="1" customWidth="1"/>
    <col min="10" max="16384" width="9.140625" style="11"/>
  </cols>
  <sheetData>
    <row r="1" spans="1:9" ht="87.75" customHeight="1">
      <c r="E1" s="111" t="s">
        <v>185</v>
      </c>
      <c r="F1" s="111"/>
      <c r="G1" s="111"/>
      <c r="H1" s="111"/>
      <c r="I1" s="111"/>
    </row>
    <row r="3" spans="1:9" ht="41.25" customHeight="1">
      <c r="A3" s="122" t="s">
        <v>155</v>
      </c>
      <c r="B3" s="122"/>
      <c r="C3" s="122"/>
      <c r="D3" s="122"/>
      <c r="E3" s="122"/>
      <c r="F3" s="122"/>
      <c r="G3" s="122"/>
      <c r="H3" s="122"/>
      <c r="I3" s="122"/>
    </row>
    <row r="5" spans="1:9" ht="15.75" thickBot="1">
      <c r="G5" s="11" t="s">
        <v>137</v>
      </c>
    </row>
    <row r="6" spans="1:9" ht="15" customHeight="1">
      <c r="A6" s="118" t="s">
        <v>43</v>
      </c>
      <c r="B6" s="114" t="s">
        <v>73</v>
      </c>
      <c r="C6" s="120" t="s">
        <v>88</v>
      </c>
      <c r="D6" s="120" t="s">
        <v>89</v>
      </c>
      <c r="E6" s="114" t="s">
        <v>44</v>
      </c>
      <c r="F6" s="114" t="s">
        <v>74</v>
      </c>
      <c r="G6" s="116" t="s">
        <v>151</v>
      </c>
      <c r="H6" s="95" t="s">
        <v>187</v>
      </c>
      <c r="I6" s="95" t="s">
        <v>138</v>
      </c>
    </row>
    <row r="7" spans="1:9" ht="44.25" customHeight="1" thickBot="1">
      <c r="A7" s="119"/>
      <c r="B7" s="115"/>
      <c r="C7" s="121"/>
      <c r="D7" s="121"/>
      <c r="E7" s="115"/>
      <c r="F7" s="115"/>
      <c r="G7" s="117"/>
      <c r="H7" s="96"/>
      <c r="I7" s="96"/>
    </row>
    <row r="8" spans="1:9" ht="34.5" customHeight="1">
      <c r="A8" s="38" t="s">
        <v>192</v>
      </c>
      <c r="B8" s="37">
        <v>956</v>
      </c>
      <c r="C8" s="45" t="s">
        <v>46</v>
      </c>
      <c r="D8" s="45" t="s">
        <v>46</v>
      </c>
      <c r="E8" s="45" t="s">
        <v>101</v>
      </c>
      <c r="F8" s="45" t="s">
        <v>47</v>
      </c>
      <c r="G8" s="43">
        <f>G9+G35+G47+G54+G62+G45+G59+G80</f>
        <v>9691231.8200000003</v>
      </c>
      <c r="H8" s="43">
        <f>H9+H35+H47+H54+H62+H45+H59+H80</f>
        <v>8394499.4299999997</v>
      </c>
      <c r="I8" s="68">
        <f>H8/G8</f>
        <v>0.86619529755506353</v>
      </c>
    </row>
    <row r="9" spans="1:9" ht="21.75" customHeight="1">
      <c r="A9" s="38" t="s">
        <v>75</v>
      </c>
      <c r="B9" s="37">
        <v>956</v>
      </c>
      <c r="C9" s="45" t="s">
        <v>45</v>
      </c>
      <c r="D9" s="45" t="s">
        <v>46</v>
      </c>
      <c r="E9" s="45" t="s">
        <v>101</v>
      </c>
      <c r="F9" s="45" t="s">
        <v>47</v>
      </c>
      <c r="G9" s="43">
        <f>G10+G17+G28</f>
        <v>2524022.38</v>
      </c>
      <c r="H9" s="43">
        <f t="shared" ref="H9" si="0">H10+H17+H28</f>
        <v>2523178.67</v>
      </c>
      <c r="I9" s="68">
        <f t="shared" ref="I9:I78" si="1">H9/G9</f>
        <v>0.99966572800356868</v>
      </c>
    </row>
    <row r="10" spans="1:9" ht="60">
      <c r="A10" s="38" t="s">
        <v>48</v>
      </c>
      <c r="B10" s="37">
        <v>956</v>
      </c>
      <c r="C10" s="36" t="s">
        <v>45</v>
      </c>
      <c r="D10" s="36" t="s">
        <v>49</v>
      </c>
      <c r="E10" s="45" t="s">
        <v>101</v>
      </c>
      <c r="F10" s="36" t="s">
        <v>47</v>
      </c>
      <c r="G10" s="43">
        <f t="shared" ref="G10:H15" si="2">G11</f>
        <v>858750</v>
      </c>
      <c r="H10" s="43">
        <f t="shared" si="2"/>
        <v>858727.27</v>
      </c>
      <c r="I10" s="68">
        <f t="shared" si="1"/>
        <v>0.99997353129548761</v>
      </c>
    </row>
    <row r="11" spans="1:9" ht="45">
      <c r="A11" s="38" t="s">
        <v>82</v>
      </c>
      <c r="B11" s="37">
        <v>956</v>
      </c>
      <c r="C11" s="36" t="s">
        <v>45</v>
      </c>
      <c r="D11" s="36" t="s">
        <v>49</v>
      </c>
      <c r="E11" s="45" t="s">
        <v>102</v>
      </c>
      <c r="F11" s="36" t="s">
        <v>47</v>
      </c>
      <c r="G11" s="43">
        <f t="shared" si="2"/>
        <v>858750</v>
      </c>
      <c r="H11" s="43">
        <f t="shared" si="2"/>
        <v>858727.27</v>
      </c>
      <c r="I11" s="68">
        <f t="shared" si="1"/>
        <v>0.99997353129548761</v>
      </c>
    </row>
    <row r="12" spans="1:9" ht="51" customHeight="1">
      <c r="A12" s="38" t="s">
        <v>83</v>
      </c>
      <c r="B12" s="37">
        <v>956</v>
      </c>
      <c r="C12" s="36" t="s">
        <v>45</v>
      </c>
      <c r="D12" s="36" t="s">
        <v>49</v>
      </c>
      <c r="E12" s="45" t="s">
        <v>103</v>
      </c>
      <c r="F12" s="36" t="s">
        <v>47</v>
      </c>
      <c r="G12" s="43">
        <f t="shared" si="2"/>
        <v>858750</v>
      </c>
      <c r="H12" s="43">
        <f t="shared" si="2"/>
        <v>858727.27</v>
      </c>
      <c r="I12" s="68">
        <f t="shared" si="1"/>
        <v>0.99997353129548761</v>
      </c>
    </row>
    <row r="13" spans="1:9" ht="90">
      <c r="A13" s="38" t="s">
        <v>94</v>
      </c>
      <c r="B13" s="37">
        <v>956</v>
      </c>
      <c r="C13" s="36" t="s">
        <v>45</v>
      </c>
      <c r="D13" s="36" t="s">
        <v>49</v>
      </c>
      <c r="E13" s="36" t="s">
        <v>188</v>
      </c>
      <c r="F13" s="36" t="s">
        <v>47</v>
      </c>
      <c r="G13" s="43">
        <f t="shared" si="2"/>
        <v>858750</v>
      </c>
      <c r="H13" s="43">
        <f t="shared" si="2"/>
        <v>858727.27</v>
      </c>
      <c r="I13" s="68">
        <f t="shared" si="1"/>
        <v>0.99997353129548761</v>
      </c>
    </row>
    <row r="14" spans="1:9" ht="30">
      <c r="A14" s="38" t="s">
        <v>50</v>
      </c>
      <c r="B14" s="37">
        <v>956</v>
      </c>
      <c r="C14" s="36" t="s">
        <v>45</v>
      </c>
      <c r="D14" s="36" t="s">
        <v>49</v>
      </c>
      <c r="E14" s="36" t="s">
        <v>188</v>
      </c>
      <c r="F14" s="36" t="s">
        <v>47</v>
      </c>
      <c r="G14" s="43">
        <f t="shared" si="2"/>
        <v>858750</v>
      </c>
      <c r="H14" s="43">
        <f t="shared" si="2"/>
        <v>858727.27</v>
      </c>
      <c r="I14" s="68">
        <f t="shared" si="1"/>
        <v>0.99997353129548761</v>
      </c>
    </row>
    <row r="15" spans="1:9" ht="120">
      <c r="A15" s="39" t="s">
        <v>51</v>
      </c>
      <c r="B15" s="37">
        <v>956</v>
      </c>
      <c r="C15" s="36" t="s">
        <v>45</v>
      </c>
      <c r="D15" s="36" t="s">
        <v>49</v>
      </c>
      <c r="E15" s="36" t="s">
        <v>188</v>
      </c>
      <c r="F15" s="36" t="s">
        <v>52</v>
      </c>
      <c r="G15" s="43">
        <f t="shared" si="2"/>
        <v>858750</v>
      </c>
      <c r="H15" s="43">
        <f t="shared" si="2"/>
        <v>858727.27</v>
      </c>
      <c r="I15" s="68">
        <f t="shared" si="1"/>
        <v>0.99997353129548761</v>
      </c>
    </row>
    <row r="16" spans="1:9" ht="59.25" customHeight="1">
      <c r="A16" s="39" t="s">
        <v>53</v>
      </c>
      <c r="B16" s="37">
        <v>956</v>
      </c>
      <c r="C16" s="36" t="s">
        <v>45</v>
      </c>
      <c r="D16" s="36" t="s">
        <v>49</v>
      </c>
      <c r="E16" s="36" t="s">
        <v>188</v>
      </c>
      <c r="F16" s="36" t="s">
        <v>54</v>
      </c>
      <c r="G16" s="43">
        <v>858750</v>
      </c>
      <c r="H16" s="43">
        <v>858727.27</v>
      </c>
      <c r="I16" s="68">
        <f t="shared" si="1"/>
        <v>0.99997353129548761</v>
      </c>
    </row>
    <row r="17" spans="1:9" ht="95.25" customHeight="1">
      <c r="A17" s="39" t="s">
        <v>95</v>
      </c>
      <c r="B17" s="37">
        <v>956</v>
      </c>
      <c r="C17" s="36" t="s">
        <v>45</v>
      </c>
      <c r="D17" s="36" t="s">
        <v>60</v>
      </c>
      <c r="E17" s="36" t="s">
        <v>188</v>
      </c>
      <c r="F17" s="36" t="s">
        <v>47</v>
      </c>
      <c r="G17" s="43">
        <f>G18</f>
        <v>1371350</v>
      </c>
      <c r="H17" s="43">
        <f t="shared" ref="H17:H20" si="3">H18</f>
        <v>1370529.02</v>
      </c>
      <c r="I17" s="68">
        <f t="shared" si="1"/>
        <v>0.99940133445145296</v>
      </c>
    </row>
    <row r="18" spans="1:9" ht="50.25" customHeight="1">
      <c r="A18" s="38" t="s">
        <v>82</v>
      </c>
      <c r="B18" s="37">
        <v>956</v>
      </c>
      <c r="C18" s="36" t="s">
        <v>45</v>
      </c>
      <c r="D18" s="36" t="s">
        <v>60</v>
      </c>
      <c r="E18" s="36" t="s">
        <v>102</v>
      </c>
      <c r="F18" s="36" t="s">
        <v>47</v>
      </c>
      <c r="G18" s="43">
        <f>G19</f>
        <v>1371350</v>
      </c>
      <c r="H18" s="43">
        <f t="shared" si="3"/>
        <v>1370529.02</v>
      </c>
      <c r="I18" s="68">
        <f t="shared" si="1"/>
        <v>0.99940133445145296</v>
      </c>
    </row>
    <row r="19" spans="1:9" ht="54" customHeight="1">
      <c r="A19" s="38" t="s">
        <v>83</v>
      </c>
      <c r="B19" s="37">
        <v>956</v>
      </c>
      <c r="C19" s="36" t="s">
        <v>45</v>
      </c>
      <c r="D19" s="36" t="s">
        <v>60</v>
      </c>
      <c r="E19" s="36" t="s">
        <v>103</v>
      </c>
      <c r="F19" s="36" t="s">
        <v>47</v>
      </c>
      <c r="G19" s="43">
        <f>G20</f>
        <v>1371350</v>
      </c>
      <c r="H19" s="43">
        <f t="shared" si="3"/>
        <v>1370529.02</v>
      </c>
      <c r="I19" s="68">
        <f t="shared" si="1"/>
        <v>0.99940133445145296</v>
      </c>
    </row>
    <row r="20" spans="1:9" ht="90">
      <c r="A20" s="39" t="s">
        <v>77</v>
      </c>
      <c r="B20" s="37">
        <v>956</v>
      </c>
      <c r="C20" s="36" t="s">
        <v>45</v>
      </c>
      <c r="D20" s="36" t="s">
        <v>60</v>
      </c>
      <c r="E20" s="36" t="s">
        <v>188</v>
      </c>
      <c r="F20" s="36" t="s">
        <v>47</v>
      </c>
      <c r="G20" s="43">
        <f>G21</f>
        <v>1371350</v>
      </c>
      <c r="H20" s="43">
        <f t="shared" si="3"/>
        <v>1370529.02</v>
      </c>
      <c r="I20" s="68">
        <f t="shared" si="1"/>
        <v>0.99940133445145296</v>
      </c>
    </row>
    <row r="21" spans="1:9" ht="16.5">
      <c r="A21" s="39" t="s">
        <v>78</v>
      </c>
      <c r="B21" s="37">
        <v>956</v>
      </c>
      <c r="C21" s="36" t="s">
        <v>45</v>
      </c>
      <c r="D21" s="36" t="s">
        <v>60</v>
      </c>
      <c r="E21" s="36" t="s">
        <v>188</v>
      </c>
      <c r="F21" s="36" t="s">
        <v>47</v>
      </c>
      <c r="G21" s="43">
        <f>G22+G24+G26</f>
        <v>1371350</v>
      </c>
      <c r="H21" s="43">
        <f>H22+H24+H26</f>
        <v>1370529.02</v>
      </c>
      <c r="I21" s="68">
        <f t="shared" si="1"/>
        <v>0.99940133445145296</v>
      </c>
    </row>
    <row r="22" spans="1:9" ht="120">
      <c r="A22" s="39" t="s">
        <v>51</v>
      </c>
      <c r="B22" s="37">
        <v>956</v>
      </c>
      <c r="C22" s="36" t="s">
        <v>45</v>
      </c>
      <c r="D22" s="36" t="s">
        <v>60</v>
      </c>
      <c r="E22" s="36" t="s">
        <v>188</v>
      </c>
      <c r="F22" s="36" t="s">
        <v>52</v>
      </c>
      <c r="G22" s="43">
        <f>G23</f>
        <v>1232150</v>
      </c>
      <c r="H22" s="43">
        <f t="shared" ref="H22" si="4">H23</f>
        <v>1232028.1499999999</v>
      </c>
      <c r="I22" s="68">
        <f t="shared" si="1"/>
        <v>0.99990110781966479</v>
      </c>
    </row>
    <row r="23" spans="1:9" ht="45">
      <c r="A23" s="39" t="s">
        <v>53</v>
      </c>
      <c r="B23" s="37">
        <v>956</v>
      </c>
      <c r="C23" s="36" t="s">
        <v>45</v>
      </c>
      <c r="D23" s="36" t="s">
        <v>60</v>
      </c>
      <c r="E23" s="36" t="s">
        <v>188</v>
      </c>
      <c r="F23" s="36" t="s">
        <v>54</v>
      </c>
      <c r="G23" s="43">
        <v>1232150</v>
      </c>
      <c r="H23" s="43">
        <v>1232028.1499999999</v>
      </c>
      <c r="I23" s="68">
        <f t="shared" si="1"/>
        <v>0.99990110781966479</v>
      </c>
    </row>
    <row r="24" spans="1:9" ht="45">
      <c r="A24" s="39" t="s">
        <v>56</v>
      </c>
      <c r="B24" s="37">
        <v>956</v>
      </c>
      <c r="C24" s="36" t="s">
        <v>45</v>
      </c>
      <c r="D24" s="36" t="s">
        <v>60</v>
      </c>
      <c r="E24" s="36" t="s">
        <v>188</v>
      </c>
      <c r="F24" s="36" t="s">
        <v>57</v>
      </c>
      <c r="G24" s="43">
        <f>G25</f>
        <v>139200</v>
      </c>
      <c r="H24" s="43">
        <f t="shared" ref="H24" si="5">H25</f>
        <v>138500.87</v>
      </c>
      <c r="I24" s="68">
        <f t="shared" si="1"/>
        <v>0.99497751436781601</v>
      </c>
    </row>
    <row r="25" spans="1:9" ht="60">
      <c r="A25" s="39" t="s">
        <v>58</v>
      </c>
      <c r="B25" s="37">
        <v>956</v>
      </c>
      <c r="C25" s="36" t="s">
        <v>45</v>
      </c>
      <c r="D25" s="36" t="s">
        <v>60</v>
      </c>
      <c r="E25" s="36" t="s">
        <v>188</v>
      </c>
      <c r="F25" s="36" t="s">
        <v>59</v>
      </c>
      <c r="G25" s="43">
        <v>139200</v>
      </c>
      <c r="H25" s="43">
        <v>138500.87</v>
      </c>
      <c r="I25" s="68">
        <f t="shared" si="1"/>
        <v>0.99497751436781601</v>
      </c>
    </row>
    <row r="26" spans="1:9" ht="32.25" hidden="1" customHeight="1">
      <c r="A26" s="39" t="s">
        <v>61</v>
      </c>
      <c r="B26" s="37">
        <v>956</v>
      </c>
      <c r="C26" s="36" t="s">
        <v>45</v>
      </c>
      <c r="D26" s="36" t="s">
        <v>60</v>
      </c>
      <c r="E26" s="36" t="s">
        <v>104</v>
      </c>
      <c r="F26" s="36" t="s">
        <v>62</v>
      </c>
      <c r="G26" s="43">
        <f>G27</f>
        <v>0</v>
      </c>
      <c r="H26" s="43">
        <f t="shared" ref="H26" si="6">H27</f>
        <v>0</v>
      </c>
      <c r="I26" s="68" t="e">
        <f t="shared" si="1"/>
        <v>#DIV/0!</v>
      </c>
    </row>
    <row r="27" spans="1:9" ht="45" hidden="1" customHeight="1">
      <c r="A27" s="40" t="s">
        <v>63</v>
      </c>
      <c r="B27" s="37">
        <v>956</v>
      </c>
      <c r="C27" s="36" t="s">
        <v>45</v>
      </c>
      <c r="D27" s="36" t="s">
        <v>60</v>
      </c>
      <c r="E27" s="36" t="s">
        <v>104</v>
      </c>
      <c r="F27" s="36" t="s">
        <v>64</v>
      </c>
      <c r="G27" s="43"/>
      <c r="H27" s="43"/>
      <c r="I27" s="68" t="e">
        <f t="shared" si="1"/>
        <v>#DIV/0!</v>
      </c>
    </row>
    <row r="28" spans="1:9" ht="48" hidden="1" customHeight="1">
      <c r="A28" s="39" t="s">
        <v>79</v>
      </c>
      <c r="B28" s="37">
        <v>956</v>
      </c>
      <c r="C28" s="36" t="s">
        <v>45</v>
      </c>
      <c r="D28" s="36" t="s">
        <v>71</v>
      </c>
      <c r="E28" s="36" t="s">
        <v>101</v>
      </c>
      <c r="F28" s="36" t="s">
        <v>47</v>
      </c>
      <c r="G28" s="43">
        <f t="shared" ref="G28:H33" si="7">G29</f>
        <v>293922.38</v>
      </c>
      <c r="H28" s="43">
        <f t="shared" si="7"/>
        <v>293922.38</v>
      </c>
      <c r="I28" s="68">
        <f t="shared" si="1"/>
        <v>1</v>
      </c>
    </row>
    <row r="29" spans="1:9" ht="58.5" hidden="1" customHeight="1">
      <c r="A29" s="38" t="s">
        <v>82</v>
      </c>
      <c r="B29" s="37">
        <v>956</v>
      </c>
      <c r="C29" s="36" t="s">
        <v>45</v>
      </c>
      <c r="D29" s="36" t="s">
        <v>71</v>
      </c>
      <c r="E29" s="45" t="s">
        <v>102</v>
      </c>
      <c r="F29" s="36" t="s">
        <v>47</v>
      </c>
      <c r="G29" s="43">
        <f t="shared" si="7"/>
        <v>293922.38</v>
      </c>
      <c r="H29" s="43">
        <f t="shared" si="7"/>
        <v>293922.38</v>
      </c>
      <c r="I29" s="68">
        <f t="shared" si="1"/>
        <v>1</v>
      </c>
    </row>
    <row r="30" spans="1:9" ht="51.75" hidden="1" customHeight="1">
      <c r="A30" s="38" t="s">
        <v>83</v>
      </c>
      <c r="B30" s="37">
        <v>956</v>
      </c>
      <c r="C30" s="36" t="s">
        <v>45</v>
      </c>
      <c r="D30" s="36" t="s">
        <v>71</v>
      </c>
      <c r="E30" s="45" t="s">
        <v>103</v>
      </c>
      <c r="F30" s="36" t="s">
        <v>47</v>
      </c>
      <c r="G30" s="43">
        <f t="shared" si="7"/>
        <v>293922.38</v>
      </c>
      <c r="H30" s="43">
        <f t="shared" si="7"/>
        <v>293922.38</v>
      </c>
      <c r="I30" s="68">
        <f t="shared" si="1"/>
        <v>1</v>
      </c>
    </row>
    <row r="31" spans="1:9" ht="31.5" hidden="1" customHeight="1">
      <c r="A31" s="39" t="s">
        <v>80</v>
      </c>
      <c r="B31" s="37">
        <v>956</v>
      </c>
      <c r="C31" s="36" t="s">
        <v>45</v>
      </c>
      <c r="D31" s="36" t="s">
        <v>71</v>
      </c>
      <c r="E31" s="36" t="s">
        <v>174</v>
      </c>
      <c r="F31" s="36" t="s">
        <v>47</v>
      </c>
      <c r="G31" s="43">
        <f t="shared" si="7"/>
        <v>293922.38</v>
      </c>
      <c r="H31" s="43">
        <f t="shared" si="7"/>
        <v>293922.38</v>
      </c>
      <c r="I31" s="68">
        <f t="shared" si="1"/>
        <v>1</v>
      </c>
    </row>
    <row r="32" spans="1:9" ht="36.75" hidden="1" customHeight="1">
      <c r="A32" s="39" t="s">
        <v>81</v>
      </c>
      <c r="B32" s="37">
        <v>956</v>
      </c>
      <c r="C32" s="36" t="s">
        <v>45</v>
      </c>
      <c r="D32" s="36" t="s">
        <v>71</v>
      </c>
      <c r="E32" s="36" t="s">
        <v>174</v>
      </c>
      <c r="F32" s="36" t="s">
        <v>47</v>
      </c>
      <c r="G32" s="43">
        <f t="shared" si="7"/>
        <v>293922.38</v>
      </c>
      <c r="H32" s="43">
        <f t="shared" si="7"/>
        <v>293922.38</v>
      </c>
      <c r="I32" s="68">
        <f t="shared" si="1"/>
        <v>1</v>
      </c>
    </row>
    <row r="33" spans="1:9" ht="45" hidden="1" customHeight="1">
      <c r="A33" s="39" t="s">
        <v>56</v>
      </c>
      <c r="B33" s="37">
        <v>956</v>
      </c>
      <c r="C33" s="36" t="s">
        <v>45</v>
      </c>
      <c r="D33" s="36" t="s">
        <v>71</v>
      </c>
      <c r="E33" s="36" t="s">
        <v>174</v>
      </c>
      <c r="F33" s="36" t="s">
        <v>57</v>
      </c>
      <c r="G33" s="43">
        <f t="shared" si="7"/>
        <v>293922.38</v>
      </c>
      <c r="H33" s="43">
        <f t="shared" si="7"/>
        <v>293922.38</v>
      </c>
      <c r="I33" s="68">
        <f t="shared" si="1"/>
        <v>1</v>
      </c>
    </row>
    <row r="34" spans="1:9" ht="59.25" hidden="1" customHeight="1">
      <c r="A34" s="39" t="s">
        <v>58</v>
      </c>
      <c r="B34" s="37">
        <v>956</v>
      </c>
      <c r="C34" s="36" t="s">
        <v>45</v>
      </c>
      <c r="D34" s="36" t="s">
        <v>71</v>
      </c>
      <c r="E34" s="36" t="s">
        <v>174</v>
      </c>
      <c r="F34" s="36" t="s">
        <v>59</v>
      </c>
      <c r="G34" s="43">
        <v>293922.38</v>
      </c>
      <c r="H34" s="43">
        <v>293922.38</v>
      </c>
      <c r="I34" s="68">
        <f t="shared" si="1"/>
        <v>1</v>
      </c>
    </row>
    <row r="35" spans="1:9" ht="16.5">
      <c r="A35" s="39" t="s">
        <v>90</v>
      </c>
      <c r="B35" s="37">
        <v>956</v>
      </c>
      <c r="C35" s="36" t="s">
        <v>49</v>
      </c>
      <c r="D35" s="36" t="s">
        <v>46</v>
      </c>
      <c r="E35" s="36" t="s">
        <v>101</v>
      </c>
      <c r="F35" s="36" t="s">
        <v>47</v>
      </c>
      <c r="G35" s="43">
        <f>G36</f>
        <v>126660</v>
      </c>
      <c r="H35" s="43">
        <f t="shared" ref="H35:H38" si="8">H36</f>
        <v>126660</v>
      </c>
      <c r="I35" s="68">
        <f t="shared" si="1"/>
        <v>1</v>
      </c>
    </row>
    <row r="36" spans="1:9" ht="30">
      <c r="A36" s="39" t="s">
        <v>65</v>
      </c>
      <c r="B36" s="37">
        <v>956</v>
      </c>
      <c r="C36" s="36" t="s">
        <v>49</v>
      </c>
      <c r="D36" s="36" t="s">
        <v>55</v>
      </c>
      <c r="E36" s="36" t="s">
        <v>101</v>
      </c>
      <c r="F36" s="36" t="s">
        <v>47</v>
      </c>
      <c r="G36" s="43">
        <f>G37</f>
        <v>126660</v>
      </c>
      <c r="H36" s="43">
        <f t="shared" si="8"/>
        <v>126660</v>
      </c>
      <c r="I36" s="68">
        <f t="shared" si="1"/>
        <v>1</v>
      </c>
    </row>
    <row r="37" spans="1:9" ht="47.25">
      <c r="A37" s="41" t="s">
        <v>82</v>
      </c>
      <c r="B37" s="37">
        <v>956</v>
      </c>
      <c r="C37" s="36" t="s">
        <v>49</v>
      </c>
      <c r="D37" s="36" t="s">
        <v>55</v>
      </c>
      <c r="E37" s="36" t="s">
        <v>102</v>
      </c>
      <c r="F37" s="36" t="s">
        <v>47</v>
      </c>
      <c r="G37" s="43">
        <f>G38</f>
        <v>126660</v>
      </c>
      <c r="H37" s="43">
        <f t="shared" si="8"/>
        <v>126660</v>
      </c>
      <c r="I37" s="68">
        <f t="shared" si="1"/>
        <v>1</v>
      </c>
    </row>
    <row r="38" spans="1:9" ht="45">
      <c r="A38" s="39" t="s">
        <v>83</v>
      </c>
      <c r="B38" s="37">
        <v>956</v>
      </c>
      <c r="C38" s="36" t="s">
        <v>49</v>
      </c>
      <c r="D38" s="36" t="s">
        <v>55</v>
      </c>
      <c r="E38" s="36" t="s">
        <v>103</v>
      </c>
      <c r="F38" s="36" t="s">
        <v>47</v>
      </c>
      <c r="G38" s="43">
        <f>G39</f>
        <v>126660</v>
      </c>
      <c r="H38" s="43">
        <f t="shared" si="8"/>
        <v>126660</v>
      </c>
      <c r="I38" s="68">
        <f t="shared" si="1"/>
        <v>1</v>
      </c>
    </row>
    <row r="39" spans="1:9" ht="60">
      <c r="A39" s="39" t="s">
        <v>66</v>
      </c>
      <c r="B39" s="37">
        <v>956</v>
      </c>
      <c r="C39" s="36" t="s">
        <v>49</v>
      </c>
      <c r="D39" s="36" t="s">
        <v>55</v>
      </c>
      <c r="E39" s="36" t="s">
        <v>175</v>
      </c>
      <c r="F39" s="36" t="s">
        <v>47</v>
      </c>
      <c r="G39" s="43">
        <f>G40+G42</f>
        <v>126660</v>
      </c>
      <c r="H39" s="43">
        <f>H40+H42</f>
        <v>126660</v>
      </c>
      <c r="I39" s="68">
        <f t="shared" si="1"/>
        <v>1</v>
      </c>
    </row>
    <row r="40" spans="1:9" ht="120">
      <c r="A40" s="39" t="s">
        <v>51</v>
      </c>
      <c r="B40" s="37">
        <v>956</v>
      </c>
      <c r="C40" s="36" t="s">
        <v>49</v>
      </c>
      <c r="D40" s="36" t="s">
        <v>55</v>
      </c>
      <c r="E40" s="36" t="s">
        <v>175</v>
      </c>
      <c r="F40" s="36" t="s">
        <v>52</v>
      </c>
      <c r="G40" s="43">
        <f>G41</f>
        <v>126660</v>
      </c>
      <c r="H40" s="43">
        <f t="shared" ref="H40" si="9">H41</f>
        <v>126660</v>
      </c>
      <c r="I40" s="68">
        <f t="shared" si="1"/>
        <v>1</v>
      </c>
    </row>
    <row r="41" spans="1:9" ht="45">
      <c r="A41" s="39" t="s">
        <v>53</v>
      </c>
      <c r="B41" s="37">
        <v>956</v>
      </c>
      <c r="C41" s="36" t="s">
        <v>49</v>
      </c>
      <c r="D41" s="36" t="s">
        <v>55</v>
      </c>
      <c r="E41" s="36" t="s">
        <v>175</v>
      </c>
      <c r="F41" s="36" t="s">
        <v>54</v>
      </c>
      <c r="G41" s="43">
        <v>126660</v>
      </c>
      <c r="H41" s="43">
        <v>126660</v>
      </c>
      <c r="I41" s="68">
        <f t="shared" si="1"/>
        <v>1</v>
      </c>
    </row>
    <row r="42" spans="1:9" ht="48.75" hidden="1" customHeight="1">
      <c r="A42" s="39" t="s">
        <v>56</v>
      </c>
      <c r="B42" s="37">
        <v>956</v>
      </c>
      <c r="C42" s="36" t="s">
        <v>49</v>
      </c>
      <c r="D42" s="36" t="s">
        <v>55</v>
      </c>
      <c r="E42" s="36" t="s">
        <v>100</v>
      </c>
      <c r="F42" s="36" t="s">
        <v>57</v>
      </c>
      <c r="G42" s="43">
        <f>G43</f>
        <v>0</v>
      </c>
      <c r="H42" s="43">
        <f t="shared" ref="H42" si="10">H43</f>
        <v>0</v>
      </c>
      <c r="I42" s="68" t="e">
        <f t="shared" si="1"/>
        <v>#DIV/0!</v>
      </c>
    </row>
    <row r="43" spans="1:9" ht="56.25" hidden="1" customHeight="1">
      <c r="A43" s="39" t="s">
        <v>58</v>
      </c>
      <c r="B43" s="37">
        <v>956</v>
      </c>
      <c r="C43" s="36" t="s">
        <v>49</v>
      </c>
      <c r="D43" s="36" t="s">
        <v>55</v>
      </c>
      <c r="E43" s="36" t="s">
        <v>100</v>
      </c>
      <c r="F43" s="36" t="s">
        <v>59</v>
      </c>
      <c r="G43" s="43">
        <v>0</v>
      </c>
      <c r="H43" s="43">
        <v>0</v>
      </c>
      <c r="I43" s="68" t="e">
        <f t="shared" si="1"/>
        <v>#DIV/0!</v>
      </c>
    </row>
    <row r="44" spans="1:9" ht="60">
      <c r="A44" s="39" t="s">
        <v>176</v>
      </c>
      <c r="B44" s="37">
        <v>956</v>
      </c>
      <c r="C44" s="36" t="s">
        <v>55</v>
      </c>
      <c r="D44" s="36" t="s">
        <v>177</v>
      </c>
      <c r="E44" s="36" t="s">
        <v>178</v>
      </c>
      <c r="F44" s="36" t="s">
        <v>47</v>
      </c>
      <c r="G44" s="43">
        <f>G45</f>
        <v>90000</v>
      </c>
      <c r="H44" s="43">
        <f>H45</f>
        <v>66227.89</v>
      </c>
      <c r="I44" s="68">
        <f t="shared" si="1"/>
        <v>0.73586544444444446</v>
      </c>
    </row>
    <row r="45" spans="1:9" ht="45">
      <c r="A45" s="39" t="s">
        <v>56</v>
      </c>
      <c r="B45" s="37">
        <v>956</v>
      </c>
      <c r="C45" s="36" t="s">
        <v>55</v>
      </c>
      <c r="D45" s="36" t="s">
        <v>177</v>
      </c>
      <c r="E45" s="36" t="s">
        <v>178</v>
      </c>
      <c r="F45" s="36" t="s">
        <v>57</v>
      </c>
      <c r="G45" s="43">
        <f>G46</f>
        <v>90000</v>
      </c>
      <c r="H45" s="43">
        <f>H46</f>
        <v>66227.89</v>
      </c>
      <c r="I45" s="68">
        <f t="shared" si="1"/>
        <v>0.73586544444444446</v>
      </c>
    </row>
    <row r="46" spans="1:9" ht="45" hidden="1" customHeight="1">
      <c r="A46" s="39" t="s">
        <v>58</v>
      </c>
      <c r="B46" s="37">
        <v>956</v>
      </c>
      <c r="C46" s="36" t="s">
        <v>55</v>
      </c>
      <c r="D46" s="36" t="s">
        <v>177</v>
      </c>
      <c r="E46" s="36" t="s">
        <v>178</v>
      </c>
      <c r="F46" s="36" t="s">
        <v>59</v>
      </c>
      <c r="G46" s="43">
        <v>90000</v>
      </c>
      <c r="H46" s="43">
        <v>66227.89</v>
      </c>
      <c r="I46" s="68">
        <f t="shared" si="1"/>
        <v>0.73586544444444446</v>
      </c>
    </row>
    <row r="47" spans="1:9" ht="120" hidden="1" customHeight="1">
      <c r="A47" s="49" t="s">
        <v>91</v>
      </c>
      <c r="B47" s="37">
        <v>956</v>
      </c>
      <c r="C47" s="36" t="s">
        <v>60</v>
      </c>
      <c r="D47" s="36" t="s">
        <v>46</v>
      </c>
      <c r="E47" s="36" t="s">
        <v>101</v>
      </c>
      <c r="F47" s="36" t="s">
        <v>47</v>
      </c>
      <c r="G47" s="43">
        <f t="shared" ref="G47:H52" si="11">G48</f>
        <v>2168340</v>
      </c>
      <c r="H47" s="43">
        <f t="shared" si="11"/>
        <v>1798576.22</v>
      </c>
      <c r="I47" s="68">
        <f t="shared" si="1"/>
        <v>0.82947149432284606</v>
      </c>
    </row>
    <row r="48" spans="1:9" ht="30">
      <c r="A48" s="39" t="s">
        <v>69</v>
      </c>
      <c r="B48" s="37">
        <v>956</v>
      </c>
      <c r="C48" s="36" t="s">
        <v>60</v>
      </c>
      <c r="D48" s="36" t="s">
        <v>67</v>
      </c>
      <c r="E48" s="36" t="s">
        <v>101</v>
      </c>
      <c r="F48" s="36" t="s">
        <v>47</v>
      </c>
      <c r="G48" s="43">
        <f t="shared" si="11"/>
        <v>2168340</v>
      </c>
      <c r="H48" s="43">
        <f t="shared" si="11"/>
        <v>1798576.22</v>
      </c>
      <c r="I48" s="68">
        <f t="shared" si="1"/>
        <v>0.82947149432284606</v>
      </c>
    </row>
    <row r="49" spans="1:9" ht="34.5" hidden="1" customHeight="1">
      <c r="A49" s="39" t="s">
        <v>96</v>
      </c>
      <c r="B49" s="37">
        <v>956</v>
      </c>
      <c r="C49" s="36" t="s">
        <v>60</v>
      </c>
      <c r="D49" s="36" t="s">
        <v>67</v>
      </c>
      <c r="E49" s="36" t="s">
        <v>97</v>
      </c>
      <c r="F49" s="36" t="s">
        <v>47</v>
      </c>
      <c r="G49" s="43">
        <f t="shared" si="11"/>
        <v>2168340</v>
      </c>
      <c r="H49" s="43">
        <f t="shared" si="11"/>
        <v>1798576.22</v>
      </c>
      <c r="I49" s="68">
        <f t="shared" si="1"/>
        <v>0.82947149432284606</v>
      </c>
    </row>
    <row r="50" spans="1:9" ht="78" customHeight="1">
      <c r="A50" s="39" t="s">
        <v>189</v>
      </c>
      <c r="B50" s="37">
        <v>956</v>
      </c>
      <c r="C50" s="36" t="s">
        <v>60</v>
      </c>
      <c r="D50" s="36" t="s">
        <v>67</v>
      </c>
      <c r="E50" s="36" t="s">
        <v>190</v>
      </c>
      <c r="F50" s="36" t="s">
        <v>47</v>
      </c>
      <c r="G50" s="43">
        <f t="shared" si="11"/>
        <v>2168340</v>
      </c>
      <c r="H50" s="43">
        <f t="shared" si="11"/>
        <v>1798576.22</v>
      </c>
      <c r="I50" s="68">
        <f t="shared" si="1"/>
        <v>0.82947149432284606</v>
      </c>
    </row>
    <row r="51" spans="1:9" ht="30.75" hidden="1" customHeight="1">
      <c r="A51" s="39" t="s">
        <v>154</v>
      </c>
      <c r="B51" s="37">
        <v>956</v>
      </c>
      <c r="C51" s="36" t="s">
        <v>60</v>
      </c>
      <c r="D51" s="36" t="s">
        <v>67</v>
      </c>
      <c r="E51" s="36" t="s">
        <v>190</v>
      </c>
      <c r="F51" s="36" t="s">
        <v>47</v>
      </c>
      <c r="G51" s="43">
        <f t="shared" si="11"/>
        <v>2168340</v>
      </c>
      <c r="H51" s="43">
        <f t="shared" si="11"/>
        <v>1798576.22</v>
      </c>
      <c r="I51" s="68">
        <f t="shared" si="1"/>
        <v>0.82947149432284606</v>
      </c>
    </row>
    <row r="52" spans="1:9" ht="21.75" hidden="1" customHeight="1">
      <c r="A52" s="39" t="s">
        <v>56</v>
      </c>
      <c r="B52" s="37">
        <v>956</v>
      </c>
      <c r="C52" s="36" t="s">
        <v>60</v>
      </c>
      <c r="D52" s="36" t="s">
        <v>67</v>
      </c>
      <c r="E52" s="36" t="s">
        <v>190</v>
      </c>
      <c r="F52" s="36" t="s">
        <v>57</v>
      </c>
      <c r="G52" s="43">
        <f t="shared" si="11"/>
        <v>2168340</v>
      </c>
      <c r="H52" s="43">
        <f t="shared" si="11"/>
        <v>1798576.22</v>
      </c>
      <c r="I52" s="68">
        <f t="shared" si="1"/>
        <v>0.82947149432284606</v>
      </c>
    </row>
    <row r="53" spans="1:9" ht="51" hidden="1" customHeight="1">
      <c r="A53" s="42" t="s">
        <v>58</v>
      </c>
      <c r="B53" s="37">
        <v>956</v>
      </c>
      <c r="C53" s="36" t="s">
        <v>60</v>
      </c>
      <c r="D53" s="36" t="s">
        <v>67</v>
      </c>
      <c r="E53" s="36" t="s">
        <v>190</v>
      </c>
      <c r="F53" s="36" t="s">
        <v>59</v>
      </c>
      <c r="G53" s="43">
        <f>G58</f>
        <v>2168340</v>
      </c>
      <c r="H53" s="43">
        <f>H58</f>
        <v>1798576.22</v>
      </c>
      <c r="I53" s="68">
        <f t="shared" si="1"/>
        <v>0.82947149432284606</v>
      </c>
    </row>
    <row r="54" spans="1:9" ht="37.5" hidden="1" customHeight="1">
      <c r="A54" s="38" t="s">
        <v>92</v>
      </c>
      <c r="B54" s="37">
        <v>956</v>
      </c>
      <c r="C54" s="36" t="s">
        <v>70</v>
      </c>
      <c r="D54" s="36" t="s">
        <v>46</v>
      </c>
      <c r="E54" s="36" t="s">
        <v>190</v>
      </c>
      <c r="F54" s="36" t="s">
        <v>47</v>
      </c>
      <c r="G54" s="43">
        <f>G55</f>
        <v>0</v>
      </c>
      <c r="H54" s="43">
        <f t="shared" ref="H54:H56" si="12">H55</f>
        <v>0</v>
      </c>
      <c r="I54" s="68" t="e">
        <f t="shared" si="1"/>
        <v>#DIV/0!</v>
      </c>
    </row>
    <row r="55" spans="1:9" ht="99.75" hidden="1" customHeight="1">
      <c r="A55" s="41" t="s">
        <v>84</v>
      </c>
      <c r="B55" s="37">
        <v>956</v>
      </c>
      <c r="C55" s="36" t="s">
        <v>70</v>
      </c>
      <c r="D55" s="36" t="s">
        <v>55</v>
      </c>
      <c r="E55" s="36" t="s">
        <v>190</v>
      </c>
      <c r="F55" s="36" t="s">
        <v>47</v>
      </c>
      <c r="G55" s="43">
        <f>G56</f>
        <v>0</v>
      </c>
      <c r="H55" s="43">
        <f t="shared" si="12"/>
        <v>0</v>
      </c>
      <c r="I55" s="68" t="e">
        <f t="shared" si="1"/>
        <v>#DIV/0!</v>
      </c>
    </row>
    <row r="56" spans="1:9" ht="52.5" hidden="1" customHeight="1">
      <c r="A56" s="39" t="s">
        <v>84</v>
      </c>
      <c r="B56" s="37">
        <v>956</v>
      </c>
      <c r="C56" s="36" t="s">
        <v>70</v>
      </c>
      <c r="D56" s="36" t="s">
        <v>55</v>
      </c>
      <c r="E56" s="36" t="s">
        <v>190</v>
      </c>
      <c r="F56" s="36" t="s">
        <v>47</v>
      </c>
      <c r="G56" s="43">
        <f>G57</f>
        <v>0</v>
      </c>
      <c r="H56" s="43">
        <f t="shared" si="12"/>
        <v>0</v>
      </c>
      <c r="I56" s="68" t="e">
        <f t="shared" si="1"/>
        <v>#DIV/0!</v>
      </c>
    </row>
    <row r="57" spans="1:9" ht="34.5" hidden="1" customHeight="1">
      <c r="A57" s="39" t="s">
        <v>85</v>
      </c>
      <c r="B57" s="37">
        <v>956</v>
      </c>
      <c r="C57" s="36" t="s">
        <v>70</v>
      </c>
      <c r="D57" s="36" t="s">
        <v>55</v>
      </c>
      <c r="E57" s="36" t="s">
        <v>190</v>
      </c>
      <c r="F57" s="36" t="s">
        <v>47</v>
      </c>
      <c r="G57" s="43"/>
      <c r="H57" s="43"/>
      <c r="I57" s="68" t="e">
        <f t="shared" si="1"/>
        <v>#DIV/0!</v>
      </c>
    </row>
    <row r="58" spans="1:9" ht="63" customHeight="1">
      <c r="A58" s="39" t="s">
        <v>158</v>
      </c>
      <c r="B58" s="37">
        <v>956</v>
      </c>
      <c r="C58" s="36" t="s">
        <v>60</v>
      </c>
      <c r="D58" s="36" t="s">
        <v>67</v>
      </c>
      <c r="E58" s="36" t="s">
        <v>190</v>
      </c>
      <c r="F58" s="36" t="s">
        <v>59</v>
      </c>
      <c r="G58" s="43">
        <v>2168340</v>
      </c>
      <c r="H58" s="43">
        <v>1798576.22</v>
      </c>
      <c r="I58" s="68">
        <f t="shared" si="1"/>
        <v>0.82947149432284606</v>
      </c>
    </row>
    <row r="59" spans="1:9" ht="57.75" customHeight="1">
      <c r="A59" s="39" t="s">
        <v>179</v>
      </c>
      <c r="B59" s="37">
        <v>956</v>
      </c>
      <c r="C59" s="36" t="s">
        <v>71</v>
      </c>
      <c r="D59" s="36" t="s">
        <v>71</v>
      </c>
      <c r="E59" s="36" t="s">
        <v>190</v>
      </c>
      <c r="F59" s="36" t="s">
        <v>47</v>
      </c>
      <c r="G59" s="43">
        <f>G60</f>
        <v>10000</v>
      </c>
      <c r="H59" s="43">
        <f>H60</f>
        <v>0</v>
      </c>
      <c r="I59" s="68">
        <f t="shared" si="1"/>
        <v>0</v>
      </c>
    </row>
    <row r="60" spans="1:9" ht="50.25" customHeight="1">
      <c r="A60" s="39" t="s">
        <v>56</v>
      </c>
      <c r="B60" s="37">
        <v>956</v>
      </c>
      <c r="C60" s="36" t="s">
        <v>71</v>
      </c>
      <c r="D60" s="36" t="s">
        <v>71</v>
      </c>
      <c r="E60" s="36" t="s">
        <v>190</v>
      </c>
      <c r="F60" s="36" t="s">
        <v>57</v>
      </c>
      <c r="G60" s="43">
        <f>G61</f>
        <v>10000</v>
      </c>
      <c r="H60" s="43">
        <f>H61</f>
        <v>0</v>
      </c>
      <c r="I60" s="68">
        <f t="shared" si="1"/>
        <v>0</v>
      </c>
    </row>
    <row r="61" spans="1:9" ht="60">
      <c r="A61" s="39" t="s">
        <v>58</v>
      </c>
      <c r="B61" s="37">
        <v>956</v>
      </c>
      <c r="C61" s="36" t="s">
        <v>71</v>
      </c>
      <c r="D61" s="36" t="s">
        <v>71</v>
      </c>
      <c r="E61" s="36" t="s">
        <v>190</v>
      </c>
      <c r="F61" s="36" t="s">
        <v>59</v>
      </c>
      <c r="G61" s="43">
        <v>10000</v>
      </c>
      <c r="H61" s="43">
        <v>0</v>
      </c>
      <c r="I61" s="68">
        <f t="shared" si="1"/>
        <v>0</v>
      </c>
    </row>
    <row r="62" spans="1:9" ht="41.25" customHeight="1">
      <c r="A62" s="38" t="s">
        <v>93</v>
      </c>
      <c r="B62" s="37">
        <v>956</v>
      </c>
      <c r="C62" s="36" t="s">
        <v>68</v>
      </c>
      <c r="D62" s="36" t="s">
        <v>46</v>
      </c>
      <c r="E62" s="36" t="s">
        <v>101</v>
      </c>
      <c r="F62" s="36" t="s">
        <v>47</v>
      </c>
      <c r="G62" s="43">
        <f>G63</f>
        <v>4762209.4399999995</v>
      </c>
      <c r="H62" s="43">
        <f t="shared" ref="H62:H66" si="13">H63</f>
        <v>3879856.65</v>
      </c>
      <c r="I62" s="68">
        <f t="shared" si="1"/>
        <v>0.81471776890182313</v>
      </c>
    </row>
    <row r="63" spans="1:9" ht="101.25" hidden="1" customHeight="1">
      <c r="A63" s="38" t="s">
        <v>72</v>
      </c>
      <c r="B63" s="37">
        <v>956</v>
      </c>
      <c r="C63" s="36" t="s">
        <v>68</v>
      </c>
      <c r="D63" s="36" t="s">
        <v>45</v>
      </c>
      <c r="E63" s="36" t="s">
        <v>101</v>
      </c>
      <c r="F63" s="36" t="s">
        <v>47</v>
      </c>
      <c r="G63" s="43">
        <f>G64</f>
        <v>4762209.4399999995</v>
      </c>
      <c r="H63" s="43">
        <f t="shared" si="13"/>
        <v>3879856.65</v>
      </c>
      <c r="I63" s="68">
        <f t="shared" si="1"/>
        <v>0.81471776890182313</v>
      </c>
    </row>
    <row r="64" spans="1:9" ht="43.5" hidden="1" customHeight="1">
      <c r="A64" s="38" t="s">
        <v>82</v>
      </c>
      <c r="B64" s="37">
        <v>956</v>
      </c>
      <c r="C64" s="36" t="s">
        <v>68</v>
      </c>
      <c r="D64" s="36" t="s">
        <v>45</v>
      </c>
      <c r="E64" s="36" t="s">
        <v>102</v>
      </c>
      <c r="F64" s="36" t="s">
        <v>47</v>
      </c>
      <c r="G64" s="43">
        <f>G65</f>
        <v>4762209.4399999995</v>
      </c>
      <c r="H64" s="43">
        <f t="shared" si="13"/>
        <v>3879856.65</v>
      </c>
      <c r="I64" s="68">
        <f t="shared" si="1"/>
        <v>0.81471776890182313</v>
      </c>
    </row>
    <row r="65" spans="1:9" ht="45">
      <c r="A65" s="38" t="s">
        <v>83</v>
      </c>
      <c r="B65" s="37">
        <v>956</v>
      </c>
      <c r="C65" s="36" t="s">
        <v>68</v>
      </c>
      <c r="D65" s="36" t="s">
        <v>45</v>
      </c>
      <c r="E65" s="36" t="s">
        <v>103</v>
      </c>
      <c r="F65" s="36" t="s">
        <v>47</v>
      </c>
      <c r="G65" s="43">
        <f>G66</f>
        <v>4762209.4399999995</v>
      </c>
      <c r="H65" s="43">
        <f t="shared" si="13"/>
        <v>3879856.65</v>
      </c>
      <c r="I65" s="68">
        <f t="shared" si="1"/>
        <v>0.81471776890182313</v>
      </c>
    </row>
    <row r="66" spans="1:9" ht="47.25">
      <c r="A66" s="41" t="s">
        <v>86</v>
      </c>
      <c r="B66" s="37">
        <v>956</v>
      </c>
      <c r="C66" s="36" t="s">
        <v>68</v>
      </c>
      <c r="D66" s="36" t="s">
        <v>45</v>
      </c>
      <c r="E66" s="36" t="s">
        <v>181</v>
      </c>
      <c r="F66" s="36" t="s">
        <v>47</v>
      </c>
      <c r="G66" s="43">
        <f>G67</f>
        <v>4762209.4399999995</v>
      </c>
      <c r="H66" s="43">
        <f t="shared" si="13"/>
        <v>3879856.65</v>
      </c>
      <c r="I66" s="68">
        <f t="shared" si="1"/>
        <v>0.81471776890182313</v>
      </c>
    </row>
    <row r="67" spans="1:9" ht="16.5" customHeight="1">
      <c r="A67" s="41" t="s">
        <v>87</v>
      </c>
      <c r="B67" s="37">
        <v>956</v>
      </c>
      <c r="C67" s="36" t="s">
        <v>68</v>
      </c>
      <c r="D67" s="36" t="s">
        <v>45</v>
      </c>
      <c r="E67" s="36" t="s">
        <v>181</v>
      </c>
      <c r="F67" s="36" t="s">
        <v>47</v>
      </c>
      <c r="G67" s="43">
        <f>G72+G70+G78</f>
        <v>4762209.4399999995</v>
      </c>
      <c r="H67" s="43">
        <f>H72+H70+H78</f>
        <v>3879856.65</v>
      </c>
      <c r="I67" s="68">
        <f t="shared" si="1"/>
        <v>0.81471776890182313</v>
      </c>
    </row>
    <row r="68" spans="1:9" ht="31.5" hidden="1" customHeight="1">
      <c r="A68" s="39" t="s">
        <v>51</v>
      </c>
      <c r="B68" s="37">
        <v>956</v>
      </c>
      <c r="C68" s="36" t="s">
        <v>68</v>
      </c>
      <c r="D68" s="36" t="s">
        <v>45</v>
      </c>
      <c r="E68" s="36" t="s">
        <v>181</v>
      </c>
      <c r="F68" s="36" t="s">
        <v>52</v>
      </c>
      <c r="G68" s="43">
        <f>G69</f>
        <v>0</v>
      </c>
      <c r="H68" s="43">
        <f t="shared" ref="H68" si="14">H69</f>
        <v>0</v>
      </c>
      <c r="I68" s="68" t="e">
        <f t="shared" si="1"/>
        <v>#DIV/0!</v>
      </c>
    </row>
    <row r="69" spans="1:9" ht="105" hidden="1" customHeight="1">
      <c r="A69" s="39" t="s">
        <v>53</v>
      </c>
      <c r="B69" s="37">
        <v>956</v>
      </c>
      <c r="C69" s="36" t="s">
        <v>68</v>
      </c>
      <c r="D69" s="36" t="s">
        <v>45</v>
      </c>
      <c r="E69" s="36" t="s">
        <v>181</v>
      </c>
      <c r="F69" s="36" t="s">
        <v>54</v>
      </c>
      <c r="G69" s="43"/>
      <c r="H69" s="43"/>
      <c r="I69" s="68" t="e">
        <f t="shared" si="1"/>
        <v>#DIV/0!</v>
      </c>
    </row>
    <row r="70" spans="1:9" ht="45" hidden="1" customHeight="1">
      <c r="A70" s="39" t="s">
        <v>56</v>
      </c>
      <c r="B70" s="37">
        <v>956</v>
      </c>
      <c r="C70" s="36" t="s">
        <v>68</v>
      </c>
      <c r="D70" s="36" t="s">
        <v>45</v>
      </c>
      <c r="E70" s="36" t="s">
        <v>181</v>
      </c>
      <c r="F70" s="36" t="s">
        <v>57</v>
      </c>
      <c r="G70" s="43">
        <f>G71</f>
        <v>2506309.44</v>
      </c>
      <c r="H70" s="43">
        <f t="shared" ref="H70" si="15">H71</f>
        <v>1638220.3</v>
      </c>
      <c r="I70" s="68">
        <f t="shared" si="1"/>
        <v>0.65363848288422044</v>
      </c>
    </row>
    <row r="71" spans="1:9" ht="45" hidden="1" customHeight="1">
      <c r="A71" s="39" t="s">
        <v>58</v>
      </c>
      <c r="B71" s="37">
        <v>956</v>
      </c>
      <c r="C71" s="36" t="s">
        <v>68</v>
      </c>
      <c r="D71" s="36" t="s">
        <v>45</v>
      </c>
      <c r="E71" s="36" t="s">
        <v>181</v>
      </c>
      <c r="F71" s="36" t="s">
        <v>59</v>
      </c>
      <c r="G71" s="43">
        <v>2506309.44</v>
      </c>
      <c r="H71" s="43">
        <v>1638220.3</v>
      </c>
      <c r="I71" s="68">
        <f t="shared" si="1"/>
        <v>0.65363848288422044</v>
      </c>
    </row>
    <row r="72" spans="1:9" ht="32.25" customHeight="1">
      <c r="A72" s="41" t="s">
        <v>148</v>
      </c>
      <c r="B72" s="37">
        <v>956</v>
      </c>
      <c r="C72" s="36" t="s">
        <v>68</v>
      </c>
      <c r="D72" s="36" t="s">
        <v>45</v>
      </c>
      <c r="E72" s="36" t="s">
        <v>181</v>
      </c>
      <c r="F72" s="36" t="s">
        <v>149</v>
      </c>
      <c r="G72" s="43">
        <f>G73+G77</f>
        <v>2215800</v>
      </c>
      <c r="H72" s="43">
        <f>H73+H77</f>
        <v>2215800</v>
      </c>
      <c r="I72" s="68">
        <f t="shared" si="1"/>
        <v>1</v>
      </c>
    </row>
    <row r="73" spans="1:9" ht="31.5">
      <c r="A73" s="41" t="s">
        <v>36</v>
      </c>
      <c r="B73" s="37">
        <v>956</v>
      </c>
      <c r="C73" s="36" t="s">
        <v>68</v>
      </c>
      <c r="D73" s="36" t="s">
        <v>45</v>
      </c>
      <c r="E73" s="36" t="s">
        <v>181</v>
      </c>
      <c r="F73" s="36" t="s">
        <v>150</v>
      </c>
      <c r="G73" s="43">
        <v>2146800</v>
      </c>
      <c r="H73" s="43">
        <v>2146800</v>
      </c>
      <c r="I73" s="68">
        <f t="shared" si="1"/>
        <v>1</v>
      </c>
    </row>
    <row r="74" spans="1:9" ht="120" hidden="1">
      <c r="A74" s="39" t="s">
        <v>51</v>
      </c>
      <c r="B74" s="37">
        <v>956</v>
      </c>
      <c r="C74" s="36" t="s">
        <v>68</v>
      </c>
      <c r="D74" s="36" t="s">
        <v>60</v>
      </c>
      <c r="E74" s="36" t="s">
        <v>181</v>
      </c>
      <c r="F74" s="36" t="s">
        <v>52</v>
      </c>
      <c r="G74" s="43">
        <f>G75</f>
        <v>0</v>
      </c>
      <c r="H74" s="43">
        <f t="shared" ref="H74" si="16">H75</f>
        <v>0</v>
      </c>
      <c r="I74" s="68" t="e">
        <f t="shared" si="1"/>
        <v>#DIV/0!</v>
      </c>
    </row>
    <row r="75" spans="1:9" ht="45" hidden="1">
      <c r="A75" s="39" t="s">
        <v>53</v>
      </c>
      <c r="B75" s="37">
        <v>956</v>
      </c>
      <c r="C75" s="36" t="s">
        <v>68</v>
      </c>
      <c r="D75" s="36" t="s">
        <v>60</v>
      </c>
      <c r="E75" s="36" t="s">
        <v>181</v>
      </c>
      <c r="F75" s="36" t="s">
        <v>54</v>
      </c>
      <c r="G75" s="43">
        <v>0</v>
      </c>
      <c r="H75" s="43">
        <v>0</v>
      </c>
      <c r="I75" s="68" t="e">
        <f t="shared" si="1"/>
        <v>#DIV/0!</v>
      </c>
    </row>
    <row r="76" spans="1:9" ht="45">
      <c r="A76" s="39" t="s">
        <v>56</v>
      </c>
      <c r="B76" s="37">
        <v>956</v>
      </c>
      <c r="C76" s="36" t="s">
        <v>68</v>
      </c>
      <c r="D76" s="36" t="s">
        <v>60</v>
      </c>
      <c r="E76" s="36" t="s">
        <v>181</v>
      </c>
      <c r="F76" s="36" t="s">
        <v>57</v>
      </c>
      <c r="G76" s="43">
        <f>G77</f>
        <v>69000</v>
      </c>
      <c r="H76" s="43">
        <f t="shared" ref="H76" si="17">H77</f>
        <v>69000</v>
      </c>
      <c r="I76" s="68">
        <f t="shared" si="1"/>
        <v>1</v>
      </c>
    </row>
    <row r="77" spans="1:9" ht="60">
      <c r="A77" s="39" t="s">
        <v>58</v>
      </c>
      <c r="B77" s="37">
        <v>956</v>
      </c>
      <c r="C77" s="36" t="s">
        <v>68</v>
      </c>
      <c r="D77" s="36" t="s">
        <v>60</v>
      </c>
      <c r="E77" s="36" t="s">
        <v>181</v>
      </c>
      <c r="F77" s="36" t="s">
        <v>59</v>
      </c>
      <c r="G77" s="43">
        <v>69000</v>
      </c>
      <c r="H77" s="43">
        <v>69000</v>
      </c>
      <c r="I77" s="68">
        <f t="shared" si="1"/>
        <v>1</v>
      </c>
    </row>
    <row r="78" spans="1:9" ht="16.5">
      <c r="A78" s="91" t="s">
        <v>61</v>
      </c>
      <c r="B78" s="37">
        <v>956</v>
      </c>
      <c r="C78" s="36" t="s">
        <v>68</v>
      </c>
      <c r="D78" s="36" t="s">
        <v>60</v>
      </c>
      <c r="E78" s="36" t="s">
        <v>181</v>
      </c>
      <c r="F78" s="93" t="s">
        <v>62</v>
      </c>
      <c r="G78" s="94">
        <f>G79</f>
        <v>40100</v>
      </c>
      <c r="H78" s="94">
        <f>H79</f>
        <v>25836.35</v>
      </c>
      <c r="I78" s="68">
        <f t="shared" si="1"/>
        <v>0.64429800498753109</v>
      </c>
    </row>
    <row r="79" spans="1:9" ht="31.5">
      <c r="A79" s="91" t="s">
        <v>63</v>
      </c>
      <c r="B79" s="37">
        <v>956</v>
      </c>
      <c r="C79" s="36" t="s">
        <v>68</v>
      </c>
      <c r="D79" s="36" t="s">
        <v>60</v>
      </c>
      <c r="E79" s="36" t="s">
        <v>181</v>
      </c>
      <c r="F79" s="93" t="s">
        <v>64</v>
      </c>
      <c r="G79" s="94">
        <v>40100</v>
      </c>
      <c r="H79" s="94">
        <v>25836.35</v>
      </c>
      <c r="I79" s="68">
        <f t="shared" ref="I79:I83" si="18">H79/G79</f>
        <v>0.64429800498753109</v>
      </c>
    </row>
    <row r="80" spans="1:9" ht="47.25">
      <c r="A80" s="91" t="s">
        <v>182</v>
      </c>
      <c r="B80" s="37">
        <v>956</v>
      </c>
      <c r="C80" s="36" t="s">
        <v>183</v>
      </c>
      <c r="D80" s="36" t="s">
        <v>49</v>
      </c>
      <c r="E80" s="36" t="s">
        <v>184</v>
      </c>
      <c r="F80" s="93" t="s">
        <v>47</v>
      </c>
      <c r="G80" s="94">
        <f>G81</f>
        <v>10000</v>
      </c>
      <c r="H80" s="94">
        <f>H81</f>
        <v>0</v>
      </c>
      <c r="I80" s="68">
        <f t="shared" si="18"/>
        <v>0</v>
      </c>
    </row>
    <row r="81" spans="1:9" ht="45">
      <c r="A81" s="39" t="s">
        <v>56</v>
      </c>
      <c r="B81" s="37">
        <v>956</v>
      </c>
      <c r="C81" s="36" t="s">
        <v>183</v>
      </c>
      <c r="D81" s="36" t="s">
        <v>49</v>
      </c>
      <c r="E81" s="36" t="s">
        <v>184</v>
      </c>
      <c r="F81" s="93" t="s">
        <v>57</v>
      </c>
      <c r="G81" s="94">
        <f>G82</f>
        <v>10000</v>
      </c>
      <c r="H81" s="94">
        <f>H82</f>
        <v>0</v>
      </c>
      <c r="I81" s="68">
        <f t="shared" si="18"/>
        <v>0</v>
      </c>
    </row>
    <row r="82" spans="1:9" ht="60">
      <c r="A82" s="39" t="s">
        <v>58</v>
      </c>
      <c r="B82" s="37">
        <v>956</v>
      </c>
      <c r="C82" s="36" t="s">
        <v>183</v>
      </c>
      <c r="D82" s="36" t="s">
        <v>49</v>
      </c>
      <c r="E82" s="36" t="s">
        <v>184</v>
      </c>
      <c r="F82" s="93" t="s">
        <v>59</v>
      </c>
      <c r="G82" s="94">
        <v>10000</v>
      </c>
      <c r="H82" s="94">
        <v>0</v>
      </c>
      <c r="I82" s="68">
        <f t="shared" si="18"/>
        <v>0</v>
      </c>
    </row>
    <row r="83" spans="1:9" ht="17.25" thickBot="1">
      <c r="A83" s="46" t="s">
        <v>76</v>
      </c>
      <c r="B83" s="44"/>
      <c r="C83" s="47"/>
      <c r="D83" s="47"/>
      <c r="E83" s="47"/>
      <c r="F83" s="47"/>
      <c r="G83" s="48">
        <f>G8</f>
        <v>9691231.8200000003</v>
      </c>
      <c r="H83" s="48">
        <f t="shared" ref="H83" si="19">H8</f>
        <v>8394499.4299999997</v>
      </c>
      <c r="I83" s="68">
        <f t="shared" si="18"/>
        <v>0.86619529755506353</v>
      </c>
    </row>
  </sheetData>
  <mergeCells count="11">
    <mergeCell ref="H6:H7"/>
    <mergeCell ref="I6:I7"/>
    <mergeCell ref="E1:I1"/>
    <mergeCell ref="A3:I3"/>
    <mergeCell ref="E6:E7"/>
    <mergeCell ref="F6:F7"/>
    <mergeCell ref="G6:G7"/>
    <mergeCell ref="A6:A7"/>
    <mergeCell ref="B6:B7"/>
    <mergeCell ref="C6:C7"/>
    <mergeCell ref="D6:D7"/>
  </mergeCells>
  <pageMargins left="0.93" right="0.28999999999999998" top="0.46" bottom="0.35" header="0.3" footer="0.3"/>
  <pageSetup paperSize="9" scale="76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1"/>
  <sheetViews>
    <sheetView topLeftCell="A3" workbookViewId="0">
      <selection activeCell="B13" sqref="B13"/>
    </sheetView>
  </sheetViews>
  <sheetFormatPr defaultRowHeight="15"/>
  <cols>
    <col min="1" max="1" width="10.85546875" style="11" customWidth="1"/>
    <col min="2" max="2" width="31.42578125" style="11" customWidth="1"/>
    <col min="3" max="3" width="54.140625" style="11" customWidth="1"/>
    <col min="4" max="16384" width="9.140625" style="11"/>
  </cols>
  <sheetData>
    <row r="1" spans="1:3" ht="75">
      <c r="C1" s="12" t="s">
        <v>133</v>
      </c>
    </row>
    <row r="3" spans="1:3" ht="16.5">
      <c r="A3" s="113" t="s">
        <v>110</v>
      </c>
      <c r="B3" s="113"/>
      <c r="C3" s="113"/>
    </row>
    <row r="5" spans="1:3" ht="15.75" thickBot="1"/>
    <row r="6" spans="1:3" ht="60.75" thickBot="1">
      <c r="A6" s="50" t="s">
        <v>111</v>
      </c>
      <c r="B6" s="51" t="s">
        <v>112</v>
      </c>
      <c r="C6" s="51" t="s">
        <v>113</v>
      </c>
    </row>
    <row r="7" spans="1:3" ht="38.25" hidden="1" thickBot="1">
      <c r="A7" s="52">
        <v>100</v>
      </c>
      <c r="B7" s="53"/>
      <c r="C7" s="53" t="s">
        <v>114</v>
      </c>
    </row>
    <row r="8" spans="1:3" ht="90.75" hidden="1" thickBot="1">
      <c r="A8" s="54">
        <v>100</v>
      </c>
      <c r="B8" s="55" t="s">
        <v>115</v>
      </c>
      <c r="C8" s="56" t="s">
        <v>116</v>
      </c>
    </row>
    <row r="9" spans="1:3" ht="105.75" hidden="1" thickBot="1">
      <c r="A9" s="54">
        <v>100</v>
      </c>
      <c r="B9" s="57" t="s">
        <v>117</v>
      </c>
      <c r="C9" s="56" t="s">
        <v>118</v>
      </c>
    </row>
    <row r="10" spans="1:3" ht="90.75" hidden="1" thickBot="1">
      <c r="A10" s="54">
        <v>100</v>
      </c>
      <c r="B10" s="57" t="s">
        <v>119</v>
      </c>
      <c r="C10" s="58" t="s">
        <v>120</v>
      </c>
    </row>
    <row r="11" spans="1:3" ht="90.75" hidden="1" thickBot="1">
      <c r="A11" s="54">
        <v>100</v>
      </c>
      <c r="B11" s="57" t="s">
        <v>121</v>
      </c>
      <c r="C11" s="58" t="s">
        <v>122</v>
      </c>
    </row>
    <row r="12" spans="1:3" ht="19.5" thickBot="1">
      <c r="A12" s="62">
        <v>161</v>
      </c>
      <c r="B12" s="51"/>
      <c r="C12" s="63" t="s">
        <v>134</v>
      </c>
    </row>
    <row r="13" spans="1:3" ht="83.25" thickBot="1">
      <c r="A13" s="54">
        <v>161</v>
      </c>
      <c r="B13" s="57" t="s">
        <v>135</v>
      </c>
      <c r="C13" s="55" t="s">
        <v>136</v>
      </c>
    </row>
    <row r="14" spans="1:3" ht="33.75" thickBot="1">
      <c r="A14" s="59">
        <v>182</v>
      </c>
      <c r="B14" s="57"/>
      <c r="C14" s="60" t="s">
        <v>123</v>
      </c>
    </row>
    <row r="15" spans="1:3" ht="116.25" thickBot="1">
      <c r="A15" s="61">
        <v>182</v>
      </c>
      <c r="B15" s="57" t="s">
        <v>124</v>
      </c>
      <c r="C15" s="55" t="s">
        <v>7</v>
      </c>
    </row>
    <row r="16" spans="1:3" ht="149.25" thickBot="1">
      <c r="A16" s="61">
        <v>182</v>
      </c>
      <c r="B16" s="57" t="s">
        <v>8</v>
      </c>
      <c r="C16" s="55" t="s">
        <v>9</v>
      </c>
    </row>
    <row r="17" spans="1:3" ht="66.75" thickBot="1">
      <c r="A17" s="61">
        <v>182</v>
      </c>
      <c r="B17" s="57" t="s">
        <v>125</v>
      </c>
      <c r="C17" s="55" t="s">
        <v>126</v>
      </c>
    </row>
    <row r="18" spans="1:3" ht="99.75" thickBot="1">
      <c r="A18" s="61">
        <v>182</v>
      </c>
      <c r="B18" s="57" t="s">
        <v>127</v>
      </c>
      <c r="C18" s="55" t="s">
        <v>128</v>
      </c>
    </row>
    <row r="19" spans="1:3" ht="66.75" thickBot="1">
      <c r="A19" s="61">
        <v>182</v>
      </c>
      <c r="B19" s="57" t="s">
        <v>12</v>
      </c>
      <c r="C19" s="55" t="s">
        <v>13</v>
      </c>
    </row>
    <row r="20" spans="1:3" ht="99.75" thickBot="1">
      <c r="A20" s="61">
        <v>182</v>
      </c>
      <c r="B20" s="57" t="s">
        <v>129</v>
      </c>
      <c r="C20" s="55" t="s">
        <v>130</v>
      </c>
    </row>
    <row r="21" spans="1:3" ht="99.75" thickBot="1">
      <c r="A21" s="61">
        <v>182</v>
      </c>
      <c r="B21" s="57" t="s">
        <v>131</v>
      </c>
      <c r="C21" s="55" t="s">
        <v>132</v>
      </c>
    </row>
  </sheetData>
  <mergeCells count="1">
    <mergeCell ref="A3:C3"/>
  </mergeCells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1</vt:lpstr>
      <vt:lpstr>2</vt:lpstr>
      <vt:lpstr>6</vt:lpstr>
      <vt:lpstr>3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2019-06-05T05:52:34Z</dcterms:modified>
</cp:coreProperties>
</file>